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SUTURA 2016-2017\"/>
    </mc:Choice>
  </mc:AlternateContent>
  <bookViews>
    <workbookView xWindow="-1470" yWindow="150" windowWidth="11685" windowHeight="10560" tabRatio="521" activeTab="1"/>
  </bookViews>
  <sheets>
    <sheet name="PRESENZE ALLENAMENTI" sheetId="4" r:id="rId1"/>
    <sheet name="PRESENZE COMPETIZIONI" sheetId="2" r:id="rId2"/>
    <sheet name="Statistica" sheetId="12" r:id="rId3"/>
    <sheet name="CONTABILITA" sheetId="64" r:id="rId4"/>
    <sheet name="DATI 2015" sheetId="41" r:id="rId5"/>
    <sheet name="MAGLIE" sheetId="14" r:id="rId6"/>
    <sheet name="PRE GARA OPPSEN amichevole" sheetId="78" r:id="rId7"/>
    <sheet name="PRE GARA DELTA amichevole" sheetId="43" r:id="rId8"/>
    <sheet name="PRE-GARA REAL PRATISSOLO" sheetId="79" r:id="rId9"/>
    <sheet name="PRE-GARA BAISO" sheetId="80" r:id="rId10"/>
    <sheet name="PRE- GARA OLIMPIA" sheetId="81" r:id="rId11"/>
    <sheet name="PRE-GARA JANO" sheetId="19" r:id="rId12"/>
    <sheet name="PRE-GARA CASINA" sheetId="82" r:id="rId13"/>
    <sheet name="PRE-GARA SAN CASSIANO" sheetId="20" r:id="rId14"/>
    <sheet name="PRE-GARA_DINAZZANO" sheetId="24" r:id="rId15"/>
    <sheet name="PRE GARA ARCETO" sheetId="66" r:id="rId16"/>
    <sheet name="PRE_GARA AMICHEVOLE MOSAICO" sheetId="69" r:id="rId17"/>
    <sheet name="PRE-GARA BASILICANOVA" sheetId="23" r:id="rId18"/>
    <sheet name="PRE-GARA BOIARDO " sheetId="21" r:id="rId19"/>
    <sheet name="PRE-GARA KOKONUTS" sheetId="67" r:id="rId20"/>
    <sheet name="PRE-GARA REALPRATISSOLO" sheetId="68" r:id="rId21"/>
    <sheet name="PRE-GARA OLIMPIA" sheetId="25" r:id="rId22"/>
    <sheet name="PREGARA ARCETO" sheetId="45" r:id="rId23"/>
    <sheet name="PREGARA PILASTRO" sheetId="27" r:id="rId24"/>
    <sheet name="PREGARA VEZZANO " sheetId="56" r:id="rId25"/>
    <sheet name="PREGARA CASINA" sheetId="44" r:id="rId26"/>
    <sheet name="PREGARA BOIARDO  " sheetId="53" r:id="rId27"/>
    <sheet name="PREGARA SANCASSIANO" sheetId="71" r:id="rId28"/>
    <sheet name="PREGARA BAISO" sheetId="72" r:id="rId29"/>
    <sheet name="PREGARA BORETTO" sheetId="50" r:id="rId30"/>
    <sheet name="PREGARA_KOKONUTS" sheetId="73" r:id="rId31"/>
    <sheet name="PREGARA SEMIFINALE COPPA CSI" sheetId="83" r:id="rId32"/>
    <sheet name="PREGARA SEMIFINALE_REGIONALE" sheetId="74" r:id="rId33"/>
    <sheet name="PREGARA FINALE COPPA CSI" sheetId="85" r:id="rId34"/>
    <sheet name="PREGARA FINALE REGIONALE" sheetId="84" r:id="rId35"/>
    <sheet name="PREGARA QUARTI" sheetId="63" r:id="rId36"/>
    <sheet name="PREGARA SEMIFINALE" sheetId="58" r:id="rId37"/>
    <sheet name="PREGARA FINALE" sheetId="77" r:id="rId38"/>
  </sheets>
  <definedNames>
    <definedName name="_xlnm.Print_Area" localSheetId="7">'PRE GARA DELTA amichevole'!$A$1:$P$98</definedName>
    <definedName name="_xlnm.Print_Area" localSheetId="17">'PRE-GARA BASILICANOVA'!$A$1:$P$137</definedName>
    <definedName name="_xlnm.Print_Area" localSheetId="29">'PREGARA BORETTO'!$A$1:$P$158</definedName>
    <definedName name="_xlnm.Print_Area" localSheetId="19">'PRE-GARA KOKONUTS'!$A$1:$P$129</definedName>
    <definedName name="_xlnm.Print_Area" localSheetId="36">'PREGARA SEMIFINALE'!$A$1:$P$135</definedName>
    <definedName name="_xlnm.Print_Area" localSheetId="31">'PREGARA SEMIFINALE COPPA CSI'!$A$1:$P$136</definedName>
    <definedName name="_xlnm.Print_Area" localSheetId="30">PREGARA_KOKONUTS!$A$1:$P$136</definedName>
    <definedName name="_xlnm.Print_Area" localSheetId="0">'PRESENZE ALLENAMENTI'!$A$1:$Q$35</definedName>
    <definedName name="_xlnm.Print_Area" localSheetId="1">'PRESENZE COMPETIZIONI'!$B$2:$GB$41</definedName>
    <definedName name="_xlnm.Print_Titles" localSheetId="0">'PRESENZE ALLENAMENTI'!$D:$D</definedName>
    <definedName name="_xlnm.Print_Titles" localSheetId="1">'PRESENZE COMPETIZIONI'!$B:$B</definedName>
  </definedNames>
  <calcPr calcId="152511"/>
</workbook>
</file>

<file path=xl/calcChain.xml><?xml version="1.0" encoding="utf-8"?>
<calcChain xmlns="http://schemas.openxmlformats.org/spreadsheetml/2006/main">
  <c r="CO35" i="4" l="1"/>
  <c r="CP35" i="4"/>
  <c r="CQ35" i="4"/>
  <c r="CR35" i="4"/>
  <c r="CN35" i="4"/>
  <c r="K6" i="2" l="1"/>
  <c r="FS31" i="2" l="1"/>
  <c r="CK35" i="4"/>
  <c r="F4" i="4" l="1"/>
  <c r="E6" i="4"/>
  <c r="E7" i="4"/>
  <c r="E8" i="4"/>
  <c r="E9" i="4"/>
  <c r="E10" i="4"/>
  <c r="E11" i="4"/>
  <c r="E12" i="4"/>
  <c r="E14" i="4"/>
  <c r="E15" i="4"/>
  <c r="E16" i="4"/>
  <c r="E17" i="4"/>
  <c r="E18" i="4"/>
  <c r="E19" i="4"/>
  <c r="E20" i="4"/>
  <c r="E21" i="4"/>
  <c r="E22" i="4"/>
  <c r="E23" i="4"/>
  <c r="E24" i="4"/>
  <c r="E25" i="4"/>
  <c r="E27" i="4"/>
  <c r="E28" i="4"/>
  <c r="E29" i="4"/>
  <c r="E30" i="4"/>
  <c r="E31" i="4"/>
  <c r="E33" i="4"/>
  <c r="E4" i="4"/>
  <c r="CU35" i="4"/>
  <c r="CT35" i="4"/>
  <c r="CS35" i="4"/>
  <c r="N7" i="2"/>
  <c r="N8" i="2"/>
  <c r="N9" i="2"/>
  <c r="N10" i="2"/>
  <c r="N11" i="2"/>
  <c r="N12" i="2"/>
  <c r="N13" i="2"/>
  <c r="N14" i="2"/>
  <c r="N15" i="2"/>
  <c r="N16" i="2"/>
  <c r="N17" i="2"/>
  <c r="N18" i="2"/>
  <c r="N19" i="2"/>
  <c r="N20" i="2"/>
  <c r="N21" i="2"/>
  <c r="N22" i="2"/>
  <c r="N23" i="2"/>
  <c r="N24" i="2"/>
  <c r="N25" i="2"/>
  <c r="N26" i="2"/>
  <c r="N27" i="2"/>
  <c r="N28" i="2"/>
  <c r="N29" i="2"/>
  <c r="N30" i="2"/>
  <c r="N6" i="2"/>
  <c r="M7" i="2"/>
  <c r="M8" i="2"/>
  <c r="M9" i="2"/>
  <c r="M10" i="2"/>
  <c r="M11" i="2"/>
  <c r="M12" i="2"/>
  <c r="M13" i="2"/>
  <c r="M14" i="2"/>
  <c r="M15" i="2"/>
  <c r="M16" i="2"/>
  <c r="M17" i="2"/>
  <c r="M18" i="2"/>
  <c r="M19" i="2"/>
  <c r="M20" i="2"/>
  <c r="M21" i="2"/>
  <c r="M22" i="2"/>
  <c r="M23" i="2"/>
  <c r="M24" i="2"/>
  <c r="M25" i="2"/>
  <c r="M26" i="2"/>
  <c r="M27" i="2"/>
  <c r="M28" i="2"/>
  <c r="M29" i="2"/>
  <c r="M30" i="2"/>
  <c r="M6" i="2"/>
  <c r="L7" i="2"/>
  <c r="L8" i="2"/>
  <c r="L9" i="2"/>
  <c r="L10" i="2"/>
  <c r="L11" i="2"/>
  <c r="L12" i="2"/>
  <c r="L13" i="2"/>
  <c r="L14" i="2"/>
  <c r="L15" i="2"/>
  <c r="L16" i="2"/>
  <c r="L17" i="2"/>
  <c r="L18" i="2"/>
  <c r="L19" i="2"/>
  <c r="L20" i="2"/>
  <c r="L21" i="2"/>
  <c r="L22" i="2"/>
  <c r="L23" i="2"/>
  <c r="L24" i="2"/>
  <c r="L25" i="2"/>
  <c r="L26" i="2"/>
  <c r="L27" i="2"/>
  <c r="L28" i="2"/>
  <c r="L29" i="2"/>
  <c r="L30" i="2"/>
  <c r="L6" i="2"/>
  <c r="K7" i="2"/>
  <c r="K8" i="2"/>
  <c r="K9" i="2"/>
  <c r="K10" i="2"/>
  <c r="K11" i="2"/>
  <c r="K12" i="2"/>
  <c r="K13" i="2"/>
  <c r="K14" i="2"/>
  <c r="K15" i="2"/>
  <c r="K16" i="2"/>
  <c r="K17" i="2"/>
  <c r="K18" i="2"/>
  <c r="K19" i="2"/>
  <c r="K20" i="2"/>
  <c r="K21" i="2"/>
  <c r="K22" i="2"/>
  <c r="K23" i="2"/>
  <c r="K24" i="2"/>
  <c r="K25" i="2"/>
  <c r="K26" i="2"/>
  <c r="K27" i="2"/>
  <c r="K28" i="2"/>
  <c r="K29" i="2"/>
  <c r="K30" i="2"/>
  <c r="I7" i="2"/>
  <c r="I8" i="2"/>
  <c r="I9" i="2"/>
  <c r="I10" i="2"/>
  <c r="I11" i="2"/>
  <c r="I12" i="2"/>
  <c r="I13" i="2"/>
  <c r="I14" i="2"/>
  <c r="I15" i="2"/>
  <c r="I16" i="2"/>
  <c r="I17" i="2"/>
  <c r="I18" i="2"/>
  <c r="I19" i="2"/>
  <c r="I20" i="2"/>
  <c r="I21" i="2"/>
  <c r="I22" i="2"/>
  <c r="I23" i="2"/>
  <c r="I24" i="2"/>
  <c r="I25" i="2"/>
  <c r="I26" i="2"/>
  <c r="I27" i="2"/>
  <c r="I28" i="2"/>
  <c r="I29" i="2"/>
  <c r="I30" i="2"/>
  <c r="I6" i="2"/>
  <c r="H7" i="2"/>
  <c r="H8" i="2"/>
  <c r="H9" i="2"/>
  <c r="H10" i="2"/>
  <c r="H11" i="2"/>
  <c r="H12" i="2"/>
  <c r="H13" i="2"/>
  <c r="H14" i="2"/>
  <c r="H15" i="2"/>
  <c r="H16" i="2"/>
  <c r="H17" i="2"/>
  <c r="H18" i="2"/>
  <c r="H19" i="2"/>
  <c r="H20" i="2"/>
  <c r="H21" i="2"/>
  <c r="H22" i="2"/>
  <c r="H23" i="2"/>
  <c r="H24" i="2"/>
  <c r="H25" i="2"/>
  <c r="H26" i="2"/>
  <c r="H27" i="2"/>
  <c r="H28" i="2"/>
  <c r="H29" i="2"/>
  <c r="H30" i="2"/>
  <c r="H6" i="2"/>
  <c r="G7" i="2"/>
  <c r="G8" i="2"/>
  <c r="G9" i="2"/>
  <c r="G10" i="2"/>
  <c r="G11" i="2"/>
  <c r="G12" i="2"/>
  <c r="G13" i="2"/>
  <c r="G14" i="2"/>
  <c r="G15" i="2"/>
  <c r="G16" i="2"/>
  <c r="G17" i="2"/>
  <c r="G18" i="2"/>
  <c r="G19" i="2"/>
  <c r="G20" i="2"/>
  <c r="G21" i="2"/>
  <c r="G22" i="2"/>
  <c r="G23" i="2"/>
  <c r="G24" i="2"/>
  <c r="G25" i="2"/>
  <c r="G26" i="2"/>
  <c r="G27" i="2"/>
  <c r="G28" i="2"/>
  <c r="G29" i="2"/>
  <c r="G30" i="2"/>
  <c r="E7" i="2"/>
  <c r="E8" i="2"/>
  <c r="E9" i="2"/>
  <c r="E10" i="2"/>
  <c r="E11" i="2"/>
  <c r="E12" i="2"/>
  <c r="E13" i="2"/>
  <c r="E14" i="2"/>
  <c r="E15" i="2"/>
  <c r="E16" i="2"/>
  <c r="E17" i="2"/>
  <c r="E18" i="2"/>
  <c r="E19" i="2"/>
  <c r="E20" i="2"/>
  <c r="E21" i="2"/>
  <c r="E22" i="2"/>
  <c r="E23" i="2"/>
  <c r="E24" i="2"/>
  <c r="E25" i="2"/>
  <c r="E26" i="2"/>
  <c r="E27" i="2"/>
  <c r="E28" i="2"/>
  <c r="E29" i="2"/>
  <c r="E30" i="2"/>
  <c r="G6" i="2"/>
  <c r="E6" i="2"/>
  <c r="GM31" i="2"/>
  <c r="GH31" i="2"/>
  <c r="GC31" i="2"/>
  <c r="CB35" i="4" l="1"/>
  <c r="BZ35" i="4" l="1"/>
  <c r="F30" i="4" l="1"/>
  <c r="C29" i="2" s="1"/>
  <c r="F29" i="2"/>
  <c r="D29" i="2" l="1"/>
  <c r="BU35" i="4"/>
  <c r="BK35" i="4" l="1"/>
  <c r="BG35" i="4" l="1"/>
  <c r="BH35" i="4"/>
  <c r="BJ35" i="4"/>
  <c r="BN35" i="4" l="1"/>
  <c r="F17" i="4" l="1"/>
  <c r="C17" i="2" s="1"/>
  <c r="F17" i="2" l="1"/>
  <c r="D17" i="2"/>
  <c r="BL35" i="4"/>
  <c r="AS35" i="4"/>
  <c r="BF35" i="4" l="1"/>
  <c r="BE35" i="4"/>
  <c r="BC35" i="4" l="1"/>
  <c r="AZ35" i="4" l="1"/>
  <c r="BA35" i="4"/>
  <c r="AX35" i="4"/>
  <c r="AU35" i="4" l="1"/>
  <c r="BM31" i="2" l="1"/>
  <c r="AV35" i="4" l="1"/>
  <c r="AG35" i="4" l="1"/>
  <c r="AF35" i="4" l="1"/>
  <c r="FD31" i="2"/>
  <c r="EY31" i="2"/>
  <c r="ET31" i="2"/>
  <c r="EO31" i="2"/>
  <c r="EJ31" i="2"/>
  <c r="EE31" i="2"/>
  <c r="DZ31" i="2"/>
  <c r="DU31" i="2"/>
  <c r="DP31" i="2"/>
  <c r="DK31" i="2"/>
  <c r="DF31" i="2"/>
  <c r="DA31" i="2"/>
  <c r="CV31" i="2"/>
  <c r="CL31" i="2"/>
  <c r="CG31" i="2"/>
  <c r="CB31" i="2"/>
  <c r="BW31" i="2"/>
  <c r="BR31" i="2"/>
  <c r="BH31" i="2"/>
  <c r="BC31" i="2"/>
  <c r="AS31" i="2"/>
  <c r="AX31" i="2"/>
  <c r="AE35" i="4" l="1"/>
  <c r="AD35" i="4" l="1"/>
  <c r="AH35" i="4" l="1"/>
  <c r="AC35" i="4" l="1"/>
  <c r="AA35" i="4" l="1"/>
  <c r="F6" i="4" l="1"/>
  <c r="Y35" i="4"/>
  <c r="K33" i="2" l="1"/>
  <c r="F12" i="4"/>
  <c r="C13" i="2" s="1"/>
  <c r="F25" i="4"/>
  <c r="Y31" i="2"/>
  <c r="J17" i="64"/>
  <c r="K32" i="2" l="1"/>
  <c r="CL35" i="4"/>
  <c r="CI35" i="4" l="1"/>
  <c r="CH35" i="4"/>
  <c r="CF35" i="4" l="1"/>
  <c r="CD35" i="4" l="1"/>
  <c r="CC35" i="4" l="1"/>
  <c r="BW35" i="4" l="1"/>
  <c r="CA35" i="4"/>
  <c r="BY35" i="4" l="1"/>
  <c r="BT35" i="4" l="1"/>
  <c r="BQ35" i="4" l="1"/>
  <c r="F12" i="2" l="1"/>
  <c r="D13" i="2"/>
  <c r="FN31" i="2"/>
  <c r="FX31" i="2"/>
  <c r="FI31" i="2"/>
  <c r="BP35" i="4"/>
  <c r="BO35" i="4" l="1"/>
  <c r="F3" i="4" l="1"/>
  <c r="BI35" i="4" l="1"/>
  <c r="F24" i="4"/>
  <c r="F24" i="2" l="1"/>
  <c r="BM35" i="4"/>
  <c r="F9" i="4" l="1"/>
  <c r="C10" i="2" s="1"/>
  <c r="D10" i="2" l="1"/>
  <c r="F10" i="2"/>
  <c r="BB35" i="4" l="1"/>
  <c r="BD35" i="4"/>
  <c r="F28" i="4" l="1"/>
  <c r="C27" i="2" s="1"/>
  <c r="D27" i="2" l="1"/>
  <c r="F27" i="2"/>
  <c r="AY35" i="4" l="1"/>
  <c r="AT35" i="4" l="1"/>
  <c r="AW35" i="4" l="1"/>
  <c r="F13" i="2" l="1"/>
  <c r="AR35" i="4" l="1"/>
  <c r="AJ35" i="4" l="1"/>
  <c r="AB35" i="4" l="1"/>
  <c r="Z35" i="4"/>
  <c r="V35" i="4"/>
  <c r="R35" i="4"/>
  <c r="S35" i="4"/>
  <c r="P35" i="4"/>
  <c r="F16" i="4"/>
  <c r="C16" i="2" s="1"/>
  <c r="F19" i="4"/>
  <c r="C19" i="2" s="1"/>
  <c r="CM35" i="4"/>
  <c r="CE35" i="4"/>
  <c r="BX35" i="4"/>
  <c r="BV35" i="4"/>
  <c r="C5" i="2"/>
  <c r="BS35" i="4"/>
  <c r="AP35" i="4"/>
  <c r="F29" i="4"/>
  <c r="C28" i="2" s="1"/>
  <c r="D28" i="2" s="1"/>
  <c r="AO35" i="4"/>
  <c r="AN35" i="4"/>
  <c r="AL35" i="4"/>
  <c r="AM35" i="4"/>
  <c r="AK35" i="4"/>
  <c r="AI35" i="4"/>
  <c r="F27" i="4"/>
  <c r="C26" i="2" s="1"/>
  <c r="F23" i="4"/>
  <c r="C23" i="2" s="1"/>
  <c r="D23" i="2" s="1"/>
  <c r="X35" i="4"/>
  <c r="W35" i="4"/>
  <c r="C6" i="2"/>
  <c r="D6" i="2" s="1"/>
  <c r="U35" i="4"/>
  <c r="Q35" i="4"/>
  <c r="J35" i="4"/>
  <c r="F10" i="4"/>
  <c r="C11" i="2" s="1"/>
  <c r="C7" i="2"/>
  <c r="F11" i="4"/>
  <c r="C12" i="2" s="1"/>
  <c r="D12" i="2" s="1"/>
  <c r="F8" i="4"/>
  <c r="C9" i="2" s="1"/>
  <c r="BR35" i="4"/>
  <c r="CQ31" i="2"/>
  <c r="AQ35" i="4"/>
  <c r="F33" i="4"/>
  <c r="F15" i="4"/>
  <c r="AN31" i="2"/>
  <c r="AI31" i="2"/>
  <c r="AD31" i="2"/>
  <c r="O31" i="2"/>
  <c r="T31" i="2"/>
  <c r="O35" i="4"/>
  <c r="F20" i="4"/>
  <c r="G5" i="2"/>
  <c r="E5" i="2" s="1"/>
  <c r="CJ35" i="4"/>
  <c r="CG35" i="4"/>
  <c r="F7" i="4"/>
  <c r="C8" i="2" s="1"/>
  <c r="F18" i="4"/>
  <c r="F14" i="4"/>
  <c r="F21" i="4"/>
  <c r="C21" i="2" s="1"/>
  <c r="F22" i="4"/>
  <c r="C22" i="2" s="1"/>
  <c r="F31" i="4"/>
  <c r="C30" i="2" s="1"/>
  <c r="B35" i="4"/>
  <c r="B36" i="4" s="1"/>
  <c r="G35" i="4"/>
  <c r="H35" i="4"/>
  <c r="I35" i="4"/>
  <c r="K35" i="4"/>
  <c r="L35" i="4"/>
  <c r="M35" i="4"/>
  <c r="N35" i="4"/>
  <c r="T35" i="4"/>
  <c r="C25" i="2" l="1"/>
  <c r="D25" i="2" s="1"/>
  <c r="C15" i="2"/>
  <c r="D15" i="2" s="1"/>
  <c r="C18" i="2"/>
  <c r="D18" i="2" s="1"/>
  <c r="C20" i="2"/>
  <c r="D20" i="2" s="1"/>
  <c r="C24" i="2"/>
  <c r="D24" i="2" s="1"/>
  <c r="C14" i="2"/>
  <c r="D14" i="2" s="1"/>
  <c r="D22" i="2"/>
  <c r="D11" i="2"/>
  <c r="D9" i="2"/>
  <c r="F25" i="2"/>
  <c r="F7" i="2"/>
  <c r="F28" i="2"/>
  <c r="F20" i="2"/>
  <c r="F26" i="2"/>
  <c r="D16" i="2"/>
  <c r="D8" i="2"/>
  <c r="E3" i="4"/>
  <c r="E35" i="4" s="1"/>
  <c r="F11" i="2"/>
  <c r="F6" i="2"/>
  <c r="D21" i="2"/>
  <c r="D26" i="2"/>
  <c r="F30" i="2"/>
  <c r="F22" i="2"/>
  <c r="F16" i="2"/>
  <c r="F8" i="2"/>
  <c r="D7" i="2"/>
  <c r="F23" i="2"/>
  <c r="F19" i="2"/>
  <c r="D19" i="2"/>
  <c r="E35" i="2"/>
  <c r="E36" i="2"/>
  <c r="F14" i="2"/>
  <c r="F18" i="2"/>
  <c r="F21" i="2"/>
  <c r="F15" i="2"/>
  <c r="F9" i="2"/>
  <c r="D30" i="2"/>
  <c r="F35" i="4"/>
  <c r="F36" i="2" l="1"/>
  <c r="F35" i="2"/>
</calcChain>
</file>

<file path=xl/sharedStrings.xml><?xml version="1.0" encoding="utf-8"?>
<sst xmlns="http://schemas.openxmlformats.org/spreadsheetml/2006/main" count="5556" uniqueCount="615">
  <si>
    <t>Riva Alberto</t>
  </si>
  <si>
    <t>Venturi Francesco</t>
  </si>
  <si>
    <t>COGNOME E NOME</t>
  </si>
  <si>
    <t>Gol</t>
  </si>
  <si>
    <t>Amm</t>
  </si>
  <si>
    <t>Titolare</t>
  </si>
  <si>
    <t>Minuti giocati</t>
  </si>
  <si>
    <t>Media minuti per partita</t>
  </si>
  <si>
    <t>Ammonizioni</t>
  </si>
  <si>
    <t>Espulsioni</t>
  </si>
  <si>
    <t>Ammonito</t>
  </si>
  <si>
    <t>Espulso</t>
  </si>
  <si>
    <t>Goal</t>
  </si>
  <si>
    <t>Totale</t>
  </si>
  <si>
    <t>AMICHEVOLE</t>
  </si>
  <si>
    <t>Goals</t>
  </si>
  <si>
    <t>min.giocati</t>
  </si>
  <si>
    <t>ALLENAMENTI</t>
  </si>
  <si>
    <t>Allenamento</t>
  </si>
  <si>
    <t>Allenamenti + amichevoli</t>
  </si>
  <si>
    <t>PRESENTI</t>
  </si>
  <si>
    <t>Bertani Enrico</t>
  </si>
  <si>
    <t>Montipò Luca</t>
  </si>
  <si>
    <t>Rabitti Fabio</t>
  </si>
  <si>
    <t>Rossini Simone</t>
  </si>
  <si>
    <t>media</t>
  </si>
  <si>
    <t>C</t>
  </si>
  <si>
    <t>A</t>
  </si>
  <si>
    <t>Panchina</t>
  </si>
  <si>
    <t>Disponibile ma 
non convocato</t>
  </si>
  <si>
    <t>D</t>
  </si>
  <si>
    <t>P</t>
  </si>
  <si>
    <t>Ruolo</t>
  </si>
  <si>
    <t>Fatti</t>
  </si>
  <si>
    <t>Subiti</t>
  </si>
  <si>
    <t>Media minuti per allenamento</t>
  </si>
  <si>
    <t>Soprannome</t>
  </si>
  <si>
    <t>Indirizzo</t>
  </si>
  <si>
    <t>Data e Luogo di Nascita</t>
  </si>
  <si>
    <t>Rosso</t>
  </si>
  <si>
    <t>Bulgarelli Riccardo</t>
  </si>
  <si>
    <t>Bondi Alberto</t>
  </si>
  <si>
    <t>Brevini Matteo</t>
  </si>
  <si>
    <t>Baschieri Paolo</t>
  </si>
  <si>
    <t>Guerrieri Marco</t>
  </si>
  <si>
    <t>Franzoni Marco</t>
  </si>
  <si>
    <t>CAMPIONATO</t>
  </si>
  <si>
    <t>PAT. U15877394M</t>
  </si>
  <si>
    <t>MR</t>
  </si>
  <si>
    <t>Presenze campionato TITOLARE</t>
  </si>
  <si>
    <t>Presenze campionato SUBENTRATO</t>
  </si>
  <si>
    <t>PARTITE</t>
  </si>
  <si>
    <t>Brevini Luca</t>
  </si>
  <si>
    <t>Dotti Vittorio</t>
  </si>
  <si>
    <t xml:space="preserve">ARANCIO </t>
  </si>
  <si>
    <t>COLORE</t>
  </si>
  <si>
    <t>MANICA</t>
  </si>
  <si>
    <t>CORTA</t>
  </si>
  <si>
    <t xml:space="preserve">MAGLIE </t>
  </si>
  <si>
    <t xml:space="preserve">PANTALONCINI </t>
  </si>
  <si>
    <t>CALZETTONI</t>
  </si>
  <si>
    <t>PORTIERE</t>
  </si>
  <si>
    <t>SI</t>
  </si>
  <si>
    <t>NERA BANDA ARANCIO</t>
  </si>
  <si>
    <t>LUNGA</t>
  </si>
  <si>
    <t>NERA ARANCIO NUM ARGENTO</t>
  </si>
  <si>
    <t>NERA</t>
  </si>
  <si>
    <t>CI. AS 5255320</t>
  </si>
  <si>
    <t>PAT. RE 2171554V</t>
  </si>
  <si>
    <t>PAT. RE 5094805J</t>
  </si>
  <si>
    <t>PAT. RE 5143648J</t>
  </si>
  <si>
    <t>CI. AS 5256026</t>
  </si>
  <si>
    <t>CI. AR 3244222</t>
  </si>
  <si>
    <t>CI. AS 8182653</t>
  </si>
  <si>
    <t>CI. AS 5255144</t>
  </si>
  <si>
    <t>PAT. RE 5104237W</t>
  </si>
  <si>
    <t>Blu</t>
  </si>
  <si>
    <t>PAT. RE 5096997H</t>
  </si>
  <si>
    <t>Piazzi Nicola</t>
  </si>
  <si>
    <t>Barchi Eris</t>
  </si>
  <si>
    <t>Vincenzi Valerio</t>
  </si>
  <si>
    <t xml:space="preserve">Amichevole OPPSEN </t>
  </si>
  <si>
    <t>Pellati Alberto</t>
  </si>
  <si>
    <t>Cognome e Nome</t>
  </si>
  <si>
    <t>BEBO</t>
  </si>
  <si>
    <t>31/08/1974 SCANDIANO</t>
  </si>
  <si>
    <t>VIA DOSSETTI, 2 - SCANDIANO</t>
  </si>
  <si>
    <t>VENTU</t>
  </si>
  <si>
    <t>BREV</t>
  </si>
  <si>
    <t>CAP</t>
  </si>
  <si>
    <t>GUERRO</t>
  </si>
  <si>
    <t>VITTO</t>
  </si>
  <si>
    <t>BULGA</t>
  </si>
  <si>
    <t>FRANZ</t>
  </si>
  <si>
    <t>ABI</t>
  </si>
  <si>
    <t>PAOLOZZO</t>
  </si>
  <si>
    <t>ROSSO</t>
  </si>
  <si>
    <t>GERRY</t>
  </si>
  <si>
    <t>WALLY</t>
  </si>
  <si>
    <t>no</t>
  </si>
  <si>
    <t>VIA GOTI, 58/1 - SCANDIANO</t>
  </si>
  <si>
    <t>25/05/1977 SCANDIANO</t>
  </si>
  <si>
    <t>VIA TUBIZE, 7 - SCANDIANO</t>
  </si>
  <si>
    <t>23/06/1975 SCANDIANO</t>
  </si>
  <si>
    <t>VIA PEDRONI, 2 - SCANDIANO</t>
  </si>
  <si>
    <t>NICO</t>
  </si>
  <si>
    <t>28/11/1984 BONDENO (FE)</t>
  </si>
  <si>
    <t>VIA LIGABUE, 1 - SCANDIANO</t>
  </si>
  <si>
    <t>26/10/1983 SCANDIANO</t>
  </si>
  <si>
    <t>VIA XXV APRILE, 1/4 - ALBINEA</t>
  </si>
  <si>
    <t>20/05/1983 SCANDIANO</t>
  </si>
  <si>
    <t>VIA CHIOZZINO, 2/1 - SCANDIANO</t>
  </si>
  <si>
    <t>19/07/1975 SASSUOLO (MO)</t>
  </si>
  <si>
    <t xml:space="preserve">VIA ZAVARONI, 4 - FOSDONDO </t>
  </si>
  <si>
    <t>24/02/1980 SCANDIANO</t>
  </si>
  <si>
    <t>PELO</t>
  </si>
  <si>
    <t>VIA VIANI, 11 - BORZANO</t>
  </si>
  <si>
    <t>10/08/1974 SASSUOLO (MO)</t>
  </si>
  <si>
    <t>VIA TERRACINI, 21 - SALVATERRA</t>
  </si>
  <si>
    <t>11/05/1978 SASSUOLO (MO)</t>
  </si>
  <si>
    <t>VIA GRANDI, 14 - SCANDIANO</t>
  </si>
  <si>
    <t>21/07/1969 REGGIO EMILIA</t>
  </si>
  <si>
    <t>30/08/1982 REGGIO EMILIA</t>
  </si>
  <si>
    <t>VIALE EUROPA, 20 - SCANDIANO</t>
  </si>
  <si>
    <t>16/01/1981 REGGIO EMILIA</t>
  </si>
  <si>
    <t>21/04/1982 SCANDIANO</t>
  </si>
  <si>
    <t>ERIS</t>
  </si>
  <si>
    <t>Maggi Gianfranco</t>
  </si>
  <si>
    <t>VIA REVERBERI, 7 - ALBINEA</t>
  </si>
  <si>
    <t>09/05/1966 CASTELNOVO NE' MONTI</t>
  </si>
  <si>
    <t>VIA ROMA, REGGIO EMILIA</t>
  </si>
  <si>
    <t>19/09/1984 SCANDIANO</t>
  </si>
  <si>
    <t>VIA BUOZZI, 20 - SCANDIANO</t>
  </si>
  <si>
    <t>11/03/1983 SCANDIANO</t>
  </si>
  <si>
    <t>VIA VAGLIE, 3 - BORZANO</t>
  </si>
  <si>
    <t>VIA PALAZZINA - SCANDIANO</t>
  </si>
  <si>
    <t>LAVANDERIA 12 EURO</t>
  </si>
  <si>
    <t>AMICHEVOLE OPPSEN</t>
  </si>
  <si>
    <t>CI. AR 8693762</t>
  </si>
  <si>
    <t>CI. AS 8183940</t>
  </si>
  <si>
    <t>CI. AT 1182450</t>
  </si>
  <si>
    <t>CI. AR 8732469</t>
  </si>
  <si>
    <t>CI. AR 8743572</t>
  </si>
  <si>
    <t>CI. AR 3299736</t>
  </si>
  <si>
    <t>CI. AU 5216661</t>
  </si>
  <si>
    <t>CI. AU 5233469</t>
  </si>
  <si>
    <t>Franz Nico Gian Abi</t>
  </si>
  <si>
    <t>DINAZZANO</t>
  </si>
  <si>
    <t>COPPA REGIONALE</t>
  </si>
  <si>
    <t>Prandi Marcello</t>
  </si>
  <si>
    <t>CI. AR 8704302</t>
  </si>
  <si>
    <t>VIA GATTALUPA - GAVASSETO</t>
  </si>
  <si>
    <t>Eris</t>
  </si>
  <si>
    <t>CI. AU 5273567</t>
  </si>
  <si>
    <t>CI. AR 8694207</t>
  </si>
  <si>
    <t>Di Dato Luciano</t>
  </si>
  <si>
    <t>LUCIO</t>
  </si>
  <si>
    <t>CELLO</t>
  </si>
  <si>
    <t>18/05/1990 TORRE DEL GRECO (NA)</t>
  </si>
  <si>
    <t>CI. AR 3234743</t>
  </si>
  <si>
    <t>PAT. RE 5212800M</t>
  </si>
  <si>
    <t>PAT. RE 2146522S</t>
  </si>
  <si>
    <t>Sezzi Davide</t>
  </si>
  <si>
    <t>ZINHO</t>
  </si>
  <si>
    <t>CI. AU 5269274</t>
  </si>
  <si>
    <t>ARANCIO NUOVA</t>
  </si>
  <si>
    <t>Finamore Edoardo</t>
  </si>
  <si>
    <t>CI. AV 5875131</t>
  </si>
  <si>
    <t>BORETTO</t>
  </si>
  <si>
    <t>R7</t>
  </si>
  <si>
    <t>R4</t>
  </si>
  <si>
    <t>R2</t>
  </si>
  <si>
    <t>R5</t>
  </si>
  <si>
    <t>R1</t>
  </si>
  <si>
    <t>R6</t>
  </si>
  <si>
    <t>R3</t>
  </si>
  <si>
    <t>R8</t>
  </si>
  <si>
    <t>Bellei Emanuele</t>
  </si>
  <si>
    <t>Bertani Paolo</t>
  </si>
  <si>
    <t>Gambarelli Edoardo</t>
  </si>
  <si>
    <t>Silvestri Gino</t>
  </si>
  <si>
    <t>LILLO</t>
  </si>
  <si>
    <t>GINO</t>
  </si>
  <si>
    <t>GIAN</t>
  </si>
  <si>
    <t>PAT</t>
  </si>
  <si>
    <t>CARTA IDENTITA'</t>
  </si>
  <si>
    <t>Nasciuti Matteo</t>
  </si>
  <si>
    <t>PRES</t>
  </si>
  <si>
    <t>VIA LORENZELLI, 11 - SCANDIANO</t>
  </si>
  <si>
    <t>Dotti Carlo</t>
  </si>
  <si>
    <t xml:space="preserve">30/04/1983 REGGIO EMILIA </t>
  </si>
  <si>
    <t xml:space="preserve">03/11/1995 REGGIO EMILIA </t>
  </si>
  <si>
    <t>VIA TOGLIATTI, 33 - SCANDIANO</t>
  </si>
  <si>
    <t>CARLO</t>
  </si>
  <si>
    <t>22/04/1950 CORREGGIO</t>
  </si>
  <si>
    <t>23/01/1974 SCANDIANO</t>
  </si>
  <si>
    <t>CELLULARE</t>
  </si>
  <si>
    <t>si</t>
  </si>
  <si>
    <t>CASH</t>
  </si>
  <si>
    <t>SPAGNI</t>
  </si>
  <si>
    <t>NOTE</t>
  </si>
  <si>
    <t>data</t>
  </si>
  <si>
    <t>uso</t>
  </si>
  <si>
    <t>€ SPESI</t>
  </si>
  <si>
    <t>€ INCASSATI</t>
  </si>
  <si>
    <t>CI. AS 5257829</t>
  </si>
  <si>
    <t>codice società 04200303</t>
  </si>
  <si>
    <t>password 94692</t>
  </si>
  <si>
    <t>05/06/1987 SCANDIANO</t>
  </si>
  <si>
    <t>VIA BRUGNOLETTA, 8 - SCANDIANO</t>
  </si>
  <si>
    <t>18/07/1983 SCANDIANO</t>
  </si>
  <si>
    <t>VIALE EUROPA 34 - SCANDIANO</t>
  </si>
  <si>
    <t>POL.SCANDIANESE</t>
  </si>
  <si>
    <t>SUTURA</t>
  </si>
  <si>
    <t>codice 1081</t>
  </si>
  <si>
    <t xml:space="preserve">SALDO CASSA </t>
  </si>
  <si>
    <t>Gino Ventu</t>
  </si>
  <si>
    <t>PAT. RE 5090650L</t>
  </si>
  <si>
    <t>PILASTRO</t>
  </si>
  <si>
    <t>Wally Vitto Lillo</t>
  </si>
  <si>
    <t>Brev Luz</t>
  </si>
  <si>
    <t>NOEL MATCH</t>
  </si>
  <si>
    <t>Agnesini Simone</t>
  </si>
  <si>
    <t>AGNE</t>
  </si>
  <si>
    <t>VIA DIONISOTTI, 15/2 - SCANDIANO</t>
  </si>
  <si>
    <t>08/08/1984 CASTELNOVO NE' MONTI</t>
  </si>
  <si>
    <t>CI. AS 5258423</t>
  </si>
  <si>
    <t>X</t>
  </si>
  <si>
    <t>BIANCA NUOVA</t>
  </si>
  <si>
    <t>BIANCA VECCHIA</t>
  </si>
  <si>
    <t>Tavernelli Stefano</t>
  </si>
  <si>
    <t>Paolo Luz</t>
  </si>
  <si>
    <t>REAL PRATISSOLO</t>
  </si>
  <si>
    <t>COPPA REGIONALE 1/4</t>
  </si>
  <si>
    <t>Lillo Vitto Flaco</t>
  </si>
  <si>
    <t>COPPA REGIONALE 1/2</t>
  </si>
  <si>
    <t>COPPA CSI 1/4</t>
  </si>
  <si>
    <t>Rifinitura</t>
  </si>
  <si>
    <t>R</t>
  </si>
  <si>
    <t>CAMPIONATO 1/4</t>
  </si>
  <si>
    <t>CAMPIONATO 1/2</t>
  </si>
  <si>
    <t>CAMPIONATO 1/1</t>
  </si>
  <si>
    <t>Agne</t>
  </si>
  <si>
    <t>secondo portiere</t>
  </si>
  <si>
    <t>?</t>
  </si>
  <si>
    <t>Campani Maurizio</t>
  </si>
  <si>
    <t>MAURI</t>
  </si>
  <si>
    <t>Meglioli Luca</t>
  </si>
  <si>
    <t>MEGLIO</t>
  </si>
  <si>
    <t>Rexha Lorenc</t>
  </si>
  <si>
    <t>REX</t>
  </si>
  <si>
    <t>Palloni e Lucchetto</t>
  </si>
  <si>
    <t>Calì Maicol</t>
  </si>
  <si>
    <t>SPONSOR MCP</t>
  </si>
  <si>
    <t>Francia Paolo</t>
  </si>
  <si>
    <t>MONTEDIL</t>
  </si>
  <si>
    <t>SPAGNI SPONSOR</t>
  </si>
  <si>
    <t>FISIOKINE'</t>
  </si>
  <si>
    <t xml:space="preserve">ROBA DA MATTI </t>
  </si>
  <si>
    <t>Elimian Felix</t>
  </si>
  <si>
    <t>MCP</t>
  </si>
  <si>
    <t>G SERVICE</t>
  </si>
  <si>
    <t>LAV.GARDENIA</t>
  </si>
  <si>
    <t>FERRETTI</t>
  </si>
  <si>
    <t>COGECO</t>
  </si>
  <si>
    <t>GANAPINI</t>
  </si>
  <si>
    <t>ASS</t>
  </si>
  <si>
    <t>defib</t>
  </si>
  <si>
    <t>VM</t>
  </si>
  <si>
    <t>RIMB</t>
  </si>
  <si>
    <t>MAIC</t>
  </si>
  <si>
    <t>VIA VENTURI 16 - SCANDIANO</t>
  </si>
  <si>
    <t>10/09/1984 SCANDIANO</t>
  </si>
  <si>
    <t>CI. AR 8732547</t>
  </si>
  <si>
    <t>NO</t>
  </si>
  <si>
    <t>VIA BLANSKO, 9/1 - SCANDIANO</t>
  </si>
  <si>
    <t>15/01/1967 REGGIO EMILIA</t>
  </si>
  <si>
    <t>VIA GARIBALDI 15 - SCANDIANO</t>
  </si>
  <si>
    <t>04/10/1990 SCANDIANO</t>
  </si>
  <si>
    <t>CI. AR 8732505</t>
  </si>
  <si>
    <t>PABLO</t>
  </si>
  <si>
    <t>VIA BORGO VISIGNOLO, 52 - BAISO</t>
  </si>
  <si>
    <t>18/04/1978 SCANDIANO</t>
  </si>
  <si>
    <t>CI. AU 5277509</t>
  </si>
  <si>
    <t>VIA KENNEDY, 3 - SCANDIANO</t>
  </si>
  <si>
    <t>05/03/1975 - ALBANIA (EE)</t>
  </si>
  <si>
    <t>CI. AV 5876331</t>
  </si>
  <si>
    <t>VIA MARTIRI DELLA BETTOLA 14/2 - RE</t>
  </si>
  <si>
    <t>CI. AV 5877814</t>
  </si>
  <si>
    <t>Felix</t>
  </si>
  <si>
    <t>VIA DOBERDO' 24 - REGGIO EMILIA</t>
  </si>
  <si>
    <t>19/05/1995 NIGERIA (EE)</t>
  </si>
  <si>
    <t>CI. AV 7771600</t>
  </si>
  <si>
    <t>OPPSEN - Sutura
2 - 1</t>
  </si>
  <si>
    <t xml:space="preserve">Amichevole DELTA </t>
  </si>
  <si>
    <t xml:space="preserve">no </t>
  </si>
  <si>
    <t>RIPETUTE</t>
  </si>
  <si>
    <t>CAP COLLO</t>
  </si>
  <si>
    <t xml:space="preserve">LILLO COLLO </t>
  </si>
  <si>
    <t>1 TEMPO: Rosso / Meglio, Mauri, Gian, Abi / Rex, Vitto, Zinho / Lillo/ Ventu, Felix.  2 TEMPO: Rosso / Meglio, Nico, Gerry, Abi / Luz, Vitto, Eris, Felix / Brev, Gino. Marcatore: Silvestri</t>
  </si>
  <si>
    <t>Prima amichevole, cose buone e altre meno. Nel primo tempo  centrocampo a rombo, molto in difficoltà in mezzo a trovare la posizione, Vitto senza adeguata copertura da Rex spaesato e Lillo infortunato a una spalla, Zinho a corto di fiato. Davanti Ventu non può più fare la punta, vediamo di arretrarlo a centrocampo. Felix benino ma non è il suo ruolo. Nel secondo tempo con il passaggio al 442  in linea molto bene con Luz e felix sulle fasce. Non si è visto quello che chiedevo io ma le occasioni da gol ci sono state. Eris bene accanto a Vitto.</t>
  </si>
  <si>
    <t xml:space="preserve">ARBITRO  </t>
  </si>
  <si>
    <t>Lavanderia</t>
  </si>
  <si>
    <t>ROBA DA MATTI</t>
  </si>
  <si>
    <t>SOLDI SQUADRA</t>
  </si>
  <si>
    <t>AMICHEVOLE DELTA</t>
  </si>
  <si>
    <t xml:space="preserve">Campionato REAL PRATISSOLO </t>
  </si>
  <si>
    <t>x</t>
  </si>
  <si>
    <t>Sutura - DELTA
2 - 1</t>
  </si>
  <si>
    <t>1 TEMPO: Rosso / Franz, Nico, Gian, Guerro / Eris, Vitto, Zinho / Ventu/ Rex Gino.  2 TEMPO: Rosso / Maic, Meglio, Mauri, Abi / Luz, Paolo, Eris, Felix / Ventu, Gino. Marcatori: Brevini, Meglioli</t>
  </si>
  <si>
    <t>Prestazione come la precedente, con cose belle e altre meno, ma d'altronde mettere in campo due formazioni competitive non è mai semplice. Di fronte un avversario tosto del campionato Uisp. Male Guerro a sinistra nel primo tempo, Zinho un po’ meglio da 3/4 che da interno, Gino troppo solo, Rex da rivedere. Bene Eris, Vitto la difesa in blocco sia nel 1 che nel 2 tempo. Non mi piace la mancanza di usare la testa della squadra che non capisce quando bisogna rallentare e non esporre il fianco. In vantaggio quando è tempo di gestire si sono rischiati contropiedi. Bisogna cambiare registro.</t>
  </si>
  <si>
    <t>password 81393</t>
  </si>
  <si>
    <t>delta</t>
  </si>
  <si>
    <t>1000+iva</t>
  </si>
  <si>
    <t>gennaio</t>
  </si>
  <si>
    <t>OK</t>
  </si>
  <si>
    <t>Campionato BAISO</t>
  </si>
  <si>
    <t>REAL PRATISSOLO -Sutura   0 - 1</t>
  </si>
  <si>
    <t>T</t>
  </si>
  <si>
    <t>S</t>
  </si>
  <si>
    <t>Franz Nico Gian Meglio</t>
  </si>
  <si>
    <t>Luz Vitto Lillo Abi</t>
  </si>
  <si>
    <t>Partita molto ben giocata, il 4-4-2 così interpretato mi ha lasciato molto contento: si sono viste cose molto belle, come alcune uscite basse terzino-cc-ala-cambio campo. A livello di testa siamo stati al top, a livello fisico paghiamo forse un po' di carico che non ci ha permesso di sfruttare a dovere la superiorità numerica negli ultimi 15 minuti di partita. Ottime le prove della difesa, e dei due centrocampisti centrali, ma anche di Eris e Maic quando sono saliti. Dispiace per l'infortunio di Gino, attendiamo responso ma si teme qualcosa di serio al ginocchio. Velo pietoso sui nostri avversari sempre pronti a metterla sulla rissa ed i loro tifosi veramente pessimi. Voto zero a Pasquale D'angelo, un pezzo di fango. La rissa finale è soltanto colpa sua.</t>
  </si>
  <si>
    <t>Serata fresca, leggera pioggerella iniziale, terreno bagnato. Partiamo bene con un 4-4-2 che forse sorprende i nostri avversari schierati a noi in maniera quasi speculare. Dopo 10 minuti si fa male Gino e sono costretto al cambio con Eris, che pur giocando punta tende ad arretrare di più. Andiao in vantaggio prorpio da un suo corner perfetto per l'inzuccata centrale di Vitto. Il gol ci galvanizza ed abiamo nel giro di pochi minuti altre tre nitide occasioni, con lo stesso Vitto da fuori area che coglie il palo con un siluro rasoterra da fuori area, con Eris che viene smarcato splendidamente da Gian con un filtrante che lo mette solo davanti al portiere, e con Nico che si trova a pochi metri dal gol sugli sviluppi di un corner. Nella ripresa dimostriamo di essere cresciuti a livello mentale dato che siamo in completo controllo del match fino all'espulsione di uno dei loro: la conseguente superiorità non riusciamo a sfruttarla a dovere, anzi ci mette quasi in difficoltà dato che ci abbassiamo troppo, mentre avremmo dovuto gestire il possesso in scioltezza</t>
  </si>
  <si>
    <t>ARBITRO  FALCITANO 5,5</t>
  </si>
  <si>
    <t>Coppa CSI 1/16 PONTE JANO</t>
  </si>
  <si>
    <t>MEGLIO CAVIGLIA</t>
  </si>
  <si>
    <t xml:space="preserve">Campionato OLIMPIA </t>
  </si>
  <si>
    <t>8000+iva</t>
  </si>
  <si>
    <t>BAISO</t>
  </si>
  <si>
    <t>VIA CASSOLI, 16 - REGGIO EMILIA</t>
  </si>
  <si>
    <t>Franz Nico Mauri Abi</t>
  </si>
  <si>
    <t>Luz Vitto Eris Maic</t>
  </si>
  <si>
    <t>Rex Brev</t>
  </si>
  <si>
    <t>Sutura - BAISO                  2 - 1</t>
  </si>
  <si>
    <t>ARBITRO  GUERRI 6</t>
  </si>
  <si>
    <t xml:space="preserve">Partita ben interpretata all’inizio, ben messi in campo ordinati e cattivi. Tanti calci d’angolo e tante palle inattive calciate magistralmente da Eris. Da una di queste respinta dalla loro difesa e ripresa da Abi nasce il gol del vantaggio al 13’: cross del mancino di Salvaterra telecomandato per la testa del Brev che insacca! L’1-0 come spesso capita tende a farci arretrare e a farci disunire. In un campo così grande e con il 442 non mantenere le distanze giuste tra i reparti è pericoloso perché lascia molti spazi tra le linee. Ad ogni modo non rischiamo praticamente nulla fino al loro gol che arriva al 53’ su un errore di valutazione del Rosso che esce a farfalle e prende gol praticamente da centrocampo sbagliando il tempo dell’uscita perché abbagliato dai fari.
C’è una gran reazione che sfocia a 10 minuti dalla fine nel gol che arriva sempre da una palla inattiva: in mischia un rimpallo su un avversario causa il più classico degli autogol!
La portiamo a casa. 2 partite 6 punti primi in classifica. Avanti così!
</t>
  </si>
  <si>
    <t xml:space="preserve">Continuiamo con il 442 e la squadra lo interpreta bene nonostante le assenze difensive.
Coppia centrale senza sbavature, unico appunto si deve stare più alti in fase di possesso ma col tempo anche questo meccanismo girerà bene.
Terzini molto bene. Esterni di centrocampo: Lucio devastante a destra, Maic bene anche se deve imparare a non andare sempre in verticale. Centrocampisti centrali entrambe ottimo lavoro. Davanti il solito irriducibile Brev autore di un gran gol, Rex meno bene ma si è battuto!
Gli innesti tutti sulla sufficienza. Prossima settimana doppio impegno devo studiare un turnover.
 </t>
  </si>
  <si>
    <t>LILLO INGUINE</t>
  </si>
  <si>
    <t>OLIMPIA</t>
  </si>
  <si>
    <t>GIAN VIRUS</t>
  </si>
  <si>
    <t>OLIMPIA - Sutura          0 - 1</t>
  </si>
  <si>
    <t>ARBITRO  DE BIASE 6,5</t>
  </si>
  <si>
    <t>Maic Nico Mauri Meglio</t>
  </si>
  <si>
    <t>Luz Cap Wally Felix</t>
  </si>
  <si>
    <t>Ventu Zinho</t>
  </si>
  <si>
    <t xml:space="preserve">Dimostrazione di essere un gran gruppo disposto a lottare e soffrire.
Portiamo a casa tre punti pesantissimi su un campo sintetico dove non so in quanti riusciranno a vincere.
Approccio positivo, pochi rischi, grinta e voglia di far risultato, questo il mix che ci fa centrare il bottino pieno.
Cose da migliorare: dopo il vantaggio tendiamo ad abbassarci sempre troppo: bisognerebbe proprio in quel frangente invece continuare a giocare come se si fosse sullo zero a zero.
</t>
  </si>
  <si>
    <t xml:space="preserve">Avanti col 442 in linea.
Maic basso a dx e Meglio a sx, centrali Nico e Mauri. Lucio e Felix sulle fasce col Cap e Wally in mezzo, davanti Ventu e Zi.
Direi buon approccio, non è facile giocare sul sintetico di Castellarano, davvero brutto per illuminazione e manto: la sblocca il Ventu abile a proteggere una palla spiovente, ad accentrarsi e a fulminare l’estremo avversario. Dopo il vantaggio come spesso capita ci abbassiamo e alla lunga questo atteggiamento potrebbe castigarci…ma non oggi. Rimaniamo in testa alla classifica a punteggio pieno e questo è quello che deve darci la tranquillità e la forza per andare avanti così.
</t>
  </si>
  <si>
    <t>A-gol</t>
  </si>
  <si>
    <t>JANO</t>
  </si>
  <si>
    <t xml:space="preserve">Campionato CASINA </t>
  </si>
  <si>
    <t>ARBITRO  CONTI 6,5</t>
  </si>
  <si>
    <t>Sutura - JANO                3 - 0</t>
  </si>
  <si>
    <t>Franz Nico Meglio Abi</t>
  </si>
  <si>
    <t>Ventu Brev</t>
  </si>
  <si>
    <t>Miglior prova della stagione fin qui. Squara affiatata, corta, disposta al sacrificio e ordinata in campo. Volitiva. Tutti sul pezzo e concentrati. Molto bene in tutti i reparti, menzione particolare per Eris che in mezzo al campo è il fulcro e la mente della squadra. Sulle ali un Luz in forma fisica impressionante, ma anche maic viaggia a buon ritmo, davanti Ventu e Brev ottimi.</t>
  </si>
  <si>
    <t>Gran prova. Li mettiamo là nella loro metà campo da dove non escono mai. Schiacciati dal primo all'ultimo minuto. La sblocchiamo al 15' quando un cioccolatino di Eris da palla ferma viene incornato alla perfezione da Nico. Al 25' solita combo Abi-Brev: cross dalla sinistra e Brev che insacca. Nella ripresa al 22' gran palla di Ventu per Luz che in spaccata trafigge per la terza volta l'estremo dello Jano.</t>
  </si>
  <si>
    <t>GINO MENISCO</t>
  </si>
  <si>
    <t>CASINA</t>
  </si>
  <si>
    <t>cd</t>
  </si>
  <si>
    <t>alm</t>
  </si>
  <si>
    <t>CASINA - Sutura            0 - 3</t>
  </si>
  <si>
    <t>ARBITRO  TESAURI 6,5</t>
  </si>
  <si>
    <t>Guerro Gian Meglio Abi</t>
  </si>
  <si>
    <t>Felix Vitto Eris Maic</t>
  </si>
  <si>
    <t>Campo in perfetto condizioni, soffice e leggermente umido vista la nebbia e l’umidità. 
Partita double face.
Primo tempo pessimo, per approccio mentale e grinta messa in campo. Cerchiamo troppo spesso la profondità e questo non va bene, inoltre siamo troppo bassi. 
Male sulle fasce, soprattutto a sx dove Maic ed Abi sono in giornata no. Eris si abbassa troppo e così viene a mancare un cc, le punte poco servite. A fine primo tempo vorrei sostituire un Abi in ombra ma uno sclero di Maic che si toglie la maglia e dice di non voler giocare il secondo tempo mi costringe a stravolgere i cambi: tolgo Zi per il Brev e Maic per il Franz, metto Abi alto a sx con alle spalle guerro e franz basso a destra. Dopo neanche 5 minuti la sblocchiamo da corner: a centro area svetta il Brev che la mette a filo di traversa.
Passano i soliti 10 minuti in cui ci abbassiamo troppo e lasciamo metri agli avversari che hanno due palle gol ma ci pensa il grande Rosso a salvare tutto con due parate incredibili una su punizione deviata, ed una su colpo di testa ravvicinato. Potevano pareggiare ma non lo hanno fatto. Passo a rombo a centrocampo, con Eris ¾ e Lucio e Brev davanti: la chiudiamo con due gol nel giro di poco: Meglio per Eris che fa un aggancio fotonico e lancia Lucio in profondità, cross perfetto per il Brev che in spaccata insacca! Poi sempre Eris imbecca sul filo del fuorigioco Brev che si invola e fredda l’estremo.
Triplice fischio e sclero del Franz. Ne riparleremo giovedì al campo.</t>
  </si>
  <si>
    <t xml:space="preserve">Cose negative di oggi: approccio morbido, poco gioco sulle fasce, profondità cercata spesso e male, nervosismo (maic-abi-franz), passaggio a vuoto dopo il gol quando ci siamo abbassati troppo rischiando di subire il pari. Cose positive: secondo tempo, Brev in forma, Lucio ed Eris sempre decisivi, passaggio al rombo che non è andato male. </t>
  </si>
  <si>
    <t xml:space="preserve">Campionato S.CASSIANO </t>
  </si>
  <si>
    <t>Coppa CSI 1/8 DINAZZANO</t>
  </si>
  <si>
    <t>WALL</t>
  </si>
  <si>
    <t>SAN CASSIANO</t>
  </si>
  <si>
    <t>SPONSOR  SIMA</t>
  </si>
  <si>
    <t>CALEND PROVINCIALE</t>
  </si>
  <si>
    <t>1 GIORNATA</t>
  </si>
  <si>
    <t>2 GIORNATA</t>
  </si>
  <si>
    <t>3 GIORNATA</t>
  </si>
  <si>
    <t>4 GIORNATA</t>
  </si>
  <si>
    <t>5 GIORNATA</t>
  </si>
  <si>
    <t>6 GIORNATA</t>
  </si>
  <si>
    <t>7 GIORNATA</t>
  </si>
  <si>
    <t>8 GIORNATA</t>
  </si>
  <si>
    <t>9 GIORNATA</t>
  </si>
  <si>
    <t>Sutura - BAISO</t>
  </si>
  <si>
    <t>REAL PRATISSOLO - Sutura</t>
  </si>
  <si>
    <t>OLIMPIA - Sutura</t>
  </si>
  <si>
    <t>Sutura - ARCETO</t>
  </si>
  <si>
    <t>CASINA - Sutura</t>
  </si>
  <si>
    <t>Sutura - BOIARDO MAER</t>
  </si>
  <si>
    <t>SAN CASSIANO Sutura</t>
  </si>
  <si>
    <t>Sutura - KOKONUTS</t>
  </si>
  <si>
    <t>RIPOSO</t>
  </si>
  <si>
    <t>AVANZO 4 EURO</t>
  </si>
  <si>
    <t>Franz Mauri Gian Abi</t>
  </si>
  <si>
    <t>LUZ</t>
  </si>
  <si>
    <t>Vitto</t>
  </si>
  <si>
    <t>Wall</t>
  </si>
  <si>
    <t>Luz</t>
  </si>
  <si>
    <t xml:space="preserve">Sutura - S.CASSIANO               1 - 1 </t>
  </si>
  <si>
    <t>Luz Wally Cap Maic</t>
  </si>
  <si>
    <t>Primo tempo col 442 in linea in cui siamo comunque padroni del campo, e abbiamo un paio di buone occasioni con Ventu che spara alto su imbeccata di Luz e il Brev che non sfrutta un imbeccata di Ventu; anche loro però sono pericolosi con una traversa piena e una paratissima di Rosso su quasi autogol del Franz. Nel secondo tempo passiamo a rombo, con Eris sulla 3/4 e le cose vanno decisamente meglio, e dopo 10 minuti Lucio trova il fallo da rigore poi realizzato da Eris. Dopo il gol quando dovremmo amministrare ci abbasssiamo e smettiamo di giocare lasciando loro l'iniziativa. invece di gestire bene i contropiedi che ci lasciano, prendiamo gol proprio su un ribaltamento di fronte che non ci vede disposti in maniera corretta al secondo minuto di recupero. Pazzesco.</t>
  </si>
  <si>
    <t xml:space="preserve">Due punti buttati nel cesso. Superiori per larghi tratti del match, non riusciamo però a sferrare il colpo del ko: e nel calcio si paga. Peccato per le occasioni mancate. Comunque troppo frenetici e troppo nervosi (anche tra compagni): Brev che rimprovera tutti non mi è piaciuto. Bisogna cercare di migliorare tatticamente, in gestione del match, perchè così non va. </t>
  </si>
  <si>
    <t>ARBITRO DI FRANCESCO 5,5</t>
  </si>
  <si>
    <t>REX PUBALGIA</t>
  </si>
  <si>
    <t>BREV TALLONE</t>
  </si>
  <si>
    <t>ARCETO</t>
  </si>
  <si>
    <t>FAP SERVICE</t>
  </si>
  <si>
    <t>SI.MA</t>
  </si>
  <si>
    <t>FAP SERVICE SPONSOR</t>
  </si>
  <si>
    <t xml:space="preserve">Campionato ARCETO </t>
  </si>
  <si>
    <t>COPPA CSI 1/16</t>
  </si>
  <si>
    <t>COPPA CSI 1/8</t>
  </si>
  <si>
    <t>Ventu Felix</t>
  </si>
  <si>
    <t>FELIX</t>
  </si>
  <si>
    <t>Sutura - DINAZZANO         1 - 0</t>
  </si>
  <si>
    <t xml:space="preserve">ARBITRO CONTI 7  </t>
  </si>
  <si>
    <t>Solito 442 in linea, buon approccio, svariati corner non sfruttati, un  iracolo del loro portiere su colpo di testa di Felix. Nella ripresa la sblocchiamo al 50' con una discesa di Luz sulla dx e un cross perfetto sul secondo palo dove arriva Maic che in tuffo di testa insacca: gran bel gol davvero! poi come sempre smettiamo di giocare e non gestiamo bene la palla. Grossi rischi non ne corriamo ma non mi piace lasciare il pallino in mano all'avversario. Dobbiamo migliorare e di molto</t>
  </si>
  <si>
    <t>Passiamo il turno e l'importante era quello. Solita squadra che crea ma è poco cinica e nel finale non sa gestire il possesso e va in difficoltà rischiando di fare la frittata. Un buon Felix che pressa, solito Luz decisivo con l'assist, e buona linea difensiva. Manchiamo un pò in personalità. Spero nel girone di ritorno di tornare ad avere più gente a disposizione, come Agne e Lillo. Ora la competizione si ferma e riprenderà a marzo: ai quarti di finale su campo neutro ci attende il Vezzano dell'amico Paolo.</t>
  </si>
  <si>
    <t xml:space="preserve">Sutura - ARCETO                     0 - 0 </t>
  </si>
  <si>
    <t>MAIL</t>
  </si>
  <si>
    <t>pssutura@gmail.com</t>
  </si>
  <si>
    <t>Sutura2017</t>
  </si>
  <si>
    <t>Franz Nico Gian Maic</t>
  </si>
  <si>
    <t>Wally Vitto Eris</t>
  </si>
  <si>
    <t>Luz Ventu Felix</t>
  </si>
  <si>
    <t>Perso il file con commenti partita :(</t>
  </si>
  <si>
    <t>Perso file con commenti</t>
  </si>
  <si>
    <t>ARBITRO  -</t>
  </si>
  <si>
    <t xml:space="preserve">Amichevole MOSAICO </t>
  </si>
  <si>
    <t>Coppa Reg. BASILICANOVA</t>
  </si>
  <si>
    <t>AMICHEVOLE MOSAICO</t>
  </si>
  <si>
    <t xml:space="preserve">Sutura - MOSAICO
2 - 0 </t>
  </si>
  <si>
    <t>1 TEMPO: Rosso / Maic, Meglio, Mauri, Abi / Wally, Vitto, Lillo / Agne/ Ventu, Brev.  2 TEMPO: Rosso / Franz, Nico, Paolo, Gerry, / Luz, Vitto, Lillo, Felix / Brev, Agne. Marcatori: Brevini, Agnesini</t>
  </si>
  <si>
    <t>BASILICANOVA</t>
  </si>
  <si>
    <t>PAT. U1T459870Y</t>
  </si>
  <si>
    <t xml:space="preserve">BASILICANOVA - Sutura             2 - 0 </t>
  </si>
  <si>
    <t>TERNA DI PIACENZA 5</t>
  </si>
  <si>
    <t>Maic Mauri Meglio Abi</t>
  </si>
  <si>
    <t>Luz Brev</t>
  </si>
  <si>
    <t>Esordio sfortunato nella competizione. Un po’ di sfortuna, una terna non all'altezza e le assenze non ci permettono di portare a casa almeno un punto che peralttro sarebbe stato più che meritato. La partita è stata ben giocata e in pieno controllo per oltre un'ora. purtroppo una palla persa a centrocampo fa partire il loro contropiede e 5 minuti dopo un rigore generoso ci affossa definitivamente. Ora strada in salita ma non si molla un cazzo.</t>
  </si>
  <si>
    <t>Partita ben giocata per oltre un'ora, in cui l'unica vera occasione è capitata a Luz che solo davanti al portiere gli tira una fucilata praticamente addosso che viene deviata sulla traversa. All'intervallo Lillo è costretto ad uscire per cervicale e sono costretto a cambiare modulo, facendo entrare Felix. Troppo acerbo e non a suo agio in campo (penso sia una bocciatura definitiva). Wally ammonito mi costringe a stravolgere ulteriormente la squadra passando al 442 in linea. passano 5 minuti e veniamo puniti in contropiede per capitolare definitivamente a pochi minuti dalla fine su rigore magnanimo concesso dalla pessima terna di Piacenza.</t>
  </si>
  <si>
    <t>Campionato BOIARDO</t>
  </si>
  <si>
    <t>Campionato KOKONUTS</t>
  </si>
  <si>
    <t>Campionato REAL PRATISSOLO</t>
  </si>
  <si>
    <t>BOIARDO</t>
  </si>
  <si>
    <t>Meglio Nico Gian Abi</t>
  </si>
  <si>
    <t>Luz Vitto Lillo Maic</t>
  </si>
  <si>
    <t>Agne Ventu</t>
  </si>
  <si>
    <t xml:space="preserve">Sutura - BOIARDO                     4 - 1 </t>
  </si>
  <si>
    <t>ARBITRO  MANCA 6,5</t>
  </si>
  <si>
    <t>Gran partita da parte di tutti per approccio, voglia, convinzione. La sblocca Maic con un bel tiro dal limite al 30'. Nella ripresa sale in cattedra Agne che con una doppietta tra il 5' ed il 10' st strappa la partita: il primo gol sotto porta in mischia, il secondo, vera perla, dopo aver dribblato tre avversari la mette a girare sul secondo palo, gol pazzesco. Girandola di cambi, il tempo di un rigore a sfavore (Paolo sempre troppo irruento). Sigillo finale in contropiede firmato Brev, al sesto centro stagionale.</t>
  </si>
  <si>
    <t>Ottima prestazione, bene sia a 4 in linea che a rombo. Tutti positivi, dietro perfetti, a centrocampo tanta quantità e qualità, davanti sacrificio e tecnica. Squadra perfetta oggi. Nulla da dire se non BRAVI!</t>
  </si>
  <si>
    <t>KOKONUTS</t>
  </si>
  <si>
    <t xml:space="preserve">KOKONUTS - Sutura                     0 - 3 </t>
  </si>
  <si>
    <t>ARBITRO  CARLUCCI 6</t>
  </si>
  <si>
    <t>Maic Vitto Lillo</t>
  </si>
  <si>
    <t xml:space="preserve">Ventu </t>
  </si>
  <si>
    <t>Agne Luz</t>
  </si>
  <si>
    <t>Grande approccio e grande voglia oggi. Abbiamo dimostrato di essere nettamente più forti. Ventu falso nove è stata una gran mossa, nel primo tempo non ci hanno capito molto. Ottimi Luz, Vitto, Gian e Agne. Buon Ventu, e grande Brev entrato dalla panca.</t>
  </si>
  <si>
    <t>AVANZO 12 EURO</t>
  </si>
  <si>
    <t>AVANZO 8 EURO</t>
  </si>
  <si>
    <t>CI. AX 7344047</t>
  </si>
  <si>
    <t>Sutura -REAL PRATISSOLO                    0 - 0</t>
  </si>
  <si>
    <t xml:space="preserve">ARBITRO FERRO 6,5  </t>
  </si>
  <si>
    <t xml:space="preserve">Derby combattuto, 7 ammoniti totali, poteva starci anche qualche espulsione…l'entrata killer sulla tibia del Rosso e il fallo da dietro (a gioco fermo di D'Angelo su Vitto). Comunque risultato giusto direi, poche occasioni da parte nostra, loro qualche d'una in più. </t>
  </si>
  <si>
    <t xml:space="preserve">Io lo considero un punto guadagnato, li teniamo a distanza. Ovvio era il derby e vincerlo sarebbe stato il top, ma tutto sommato va bene così. Una partita sotto tono da parte di alcuni (centrocampo in particolare) e Lucio un po’ acciaccato….. </t>
  </si>
  <si>
    <t>Campionato OLIMPIA</t>
  </si>
  <si>
    <t>Campionato ARCETO</t>
  </si>
  <si>
    <t>Coppa Reg. PILASTRO</t>
  </si>
  <si>
    <t xml:space="preserve">Amichevole ARBITRI ALBANESI </t>
  </si>
  <si>
    <t xml:space="preserve"> Sutura - OLIMPIA                      0 - 0</t>
  </si>
  <si>
    <t xml:space="preserve">ARBITRO CASOLI 5  </t>
  </si>
  <si>
    <t>Franz Mauri Meglio Abi</t>
  </si>
  <si>
    <t>Wally Vitto Maic</t>
  </si>
  <si>
    <t xml:space="preserve">Lillo </t>
  </si>
  <si>
    <t>Coppa CSI 1/4     AMATORI VEZZANO</t>
  </si>
  <si>
    <t>Partita con poche occasioni per parte, la più grossa sui piedi di Agne che spara alle stelle. I nostri avversari non ci hanno mai impensierito ma ci hanno limitato bene. Il pari tutto sommato è giusto</t>
  </si>
  <si>
    <t>Arbitraggio non altezza, spiace dirlo, ma 4 ammoniti per parte significa non aver saputo tener le redini dell'incontro. L'apoteosi quando stendono Agne con un fallo criminale e ne ammonisce due dei nosri per proteste. Pessimo</t>
  </si>
  <si>
    <t>AGNE SPALLA</t>
  </si>
  <si>
    <t xml:space="preserve"> ARCETO - Sutura                      0 - 1 </t>
  </si>
  <si>
    <t>ARBITRO  AMORUSO 6,5</t>
  </si>
  <si>
    <t>E</t>
  </si>
  <si>
    <t>Wally Cap Lillo</t>
  </si>
  <si>
    <t xml:space="preserve">Eris </t>
  </si>
  <si>
    <t>Vitto Rex</t>
  </si>
  <si>
    <t>Campionato CASINA</t>
  </si>
  <si>
    <t>Tre punti fondamentali per il primato nel girone. Campo e avversario difficilissimi superati con carattere e testa. Un po di nervosismo nell'intervallo (lillo, eris) poi rientrato a fine partita. Ottima prova di Vitto centravanti. Bene i cambi, Luz, Agne, Maic (purtroppo espulso)</t>
  </si>
  <si>
    <t>Vitto centravanti ottima scoperta, permette al Brev di rifaitare e di essere decisivo quando entra. Imbeccato splendidamente al 13st da Eris piazza la zampata vincente che ci fa espugnare Arceto. Partita in cui mai abbiamo subito un tiro in porta e in cui abbiamo lottato con testa dal primo all'ultimo minuto.</t>
  </si>
  <si>
    <t>Brev Vitto</t>
  </si>
  <si>
    <t>Maic Wally Cap Agne</t>
  </si>
  <si>
    <t>CI. AX 6038329</t>
  </si>
  <si>
    <t xml:space="preserve">Grandissima prova della squadra. 3 super gol, il primo di Vitto al 17' su imbeccata del Brev a tu per tu col portiere insacca. Nel secondo tempo il Brev con due eurogol il primo dai venti metri con una staffilata sotto la traversa, il secondo di testa imperioso sul secondo palo. </t>
  </si>
  <si>
    <t xml:space="preserve">Tante buone cose, tante occasioni, un maic straripante a destra e una coppia d'attacco devastante. Vitto è davvero tantissima roba là davanti, riesce a rendere la vita meno dura al Brev che così piazza una doppia. Qualche piccolo momento di buio alla fine quando loro erano sbilanciati in avanti, ma abbiamo sfiorato il 4 gol con Rex. Molto bene anche il Cap in mezzo. </t>
  </si>
  <si>
    <t>Sutura - PILASTRO             3 - 1</t>
  </si>
  <si>
    <t>VEZZANO</t>
  </si>
  <si>
    <t>AGNE/ERIS</t>
  </si>
  <si>
    <t>ERIS/AGNE</t>
  </si>
  <si>
    <t xml:space="preserve">Sutura - VEZZANO       5 - 1   </t>
  </si>
  <si>
    <t>ARBITRO  FERRO 6</t>
  </si>
  <si>
    <t>TERNA DI PIACENZA 7</t>
  </si>
  <si>
    <t xml:space="preserve">Partita più ostica del previsto nonostante il risultato dica tutt'altro. Avversario ben messo in campo, preparato fisicamente, che ci limita per tutto il primo tempo. Noi paghiamo probabilmente a livello fisico la terza partita in una settimana. Poi succede l'incredibile: passiamo in svantaggio al 10' della ripresa ma è la scossa che ci serviva. Come per magia incominciamo a giocare e nel giro di 5 minuti la ribaltiamo: cross perfetto di Alberto Bondi dalla sinistra per l'accorrente Federica Braglia Matteo Brevini che insacca di testa per il pari. Passano solo due minuti e andiamo in vantaggio con Luciano Di Dato che sfrutta un assist al bacio di Simone Agnesini. Da lì in poi è monologo arancione: il 3-1 porta la firma di Luca Meglioli che insacca di testa su corner col contagiri (ancora di Agne), il 4-1 lo mette a segno Paolo Francia(Usd Rondinara) mentre la firma la mette Lorenc Rexha in spaccata sottomisura.
Vittoria che ci proietta così verso la semifinale col Boretto, rivincita della finalissima di campionato dell'anno scorso. 
Avanti arancioni 
</t>
  </si>
  <si>
    <t>Brev Ventu</t>
  </si>
  <si>
    <t>Maic Eris Lillo Agne</t>
  </si>
  <si>
    <t>Primo tempo con approccio troppo morbido, in mezzo Lillo è in un momento di appannamento totale, manca di serenità. Bene Eris vertice basso di centrocampo, soluzione che potrà essere riproposta. Davanti Brev in stato di grazia, Agne sta tornando. Ventu problemino muscolare a un polpaccio. In linea non pungiamo, quindi passo a rombo e riusciamo a giocare meglio. questa duttilità mi piace....</t>
  </si>
  <si>
    <t>COPPA CSI 1/2</t>
  </si>
  <si>
    <t>Campionato S.CASSIANO</t>
  </si>
  <si>
    <t>Coppa CSI 1/2     BORETTO</t>
  </si>
  <si>
    <t>ALBANIA - Sutura
4 - 4</t>
  </si>
  <si>
    <t>Marcatori: Francia, Rexha, Brevini, Brevini</t>
  </si>
  <si>
    <t>Grandissima esperienza, lasciamo da parte commenti tecnici. Spirito e approccio giusti.</t>
  </si>
  <si>
    <t>Coppa Reg.1/4 BORETTO</t>
  </si>
  <si>
    <t xml:space="preserve"> Sutura - CASINA                   2 - 1 </t>
  </si>
  <si>
    <t>Wally Cap Agne</t>
  </si>
  <si>
    <t>Buona prova contro avversario ostico. A rombo ma con Eris che non riesce a trovare la posizione in campo. Anche Vitto fatica un po’. Buon approccio. Buona reazione anche al loro pareggio. Il Brev è una macchina da guerra bolla di continuo, ha trovato una seconda giovinezza. Idem il Cap che ritrova il primo gol quest'anno.</t>
  </si>
  <si>
    <t>I vecchietti terribili ci trascinano alla vittoria. Buona prova dei terzini (franz e Meglio) i centrali difensivi un po’ sottottono. A centrocampo sufficiente il Cap, discreti Wally e Agne. Impalpabile Eris. Vitto stanco, buona prova del Brev. I cambi: benissimo Luz, bene Paul.</t>
  </si>
  <si>
    <t>ARBITRO CARLUCCI 6</t>
  </si>
  <si>
    <t>PAOLO</t>
  </si>
  <si>
    <t xml:space="preserve"> BOIARDO - Sutura                   0 - 1</t>
  </si>
  <si>
    <t xml:space="preserve">ARBITRO PORTIOLI 7  </t>
  </si>
  <si>
    <t>Wally Vitto Agne</t>
  </si>
  <si>
    <t>Buona prova di Paul davanti. Dietro ottimo Meglio, buon Abi. Sottotono Franz, Lillo, Gian.</t>
  </si>
  <si>
    <t>Tre punti pesantissimi. In vantaggio dopo pochi minuti con Meglio su perfetto corne r di Eris, poi sprechiamo l'impossibile e non chiudiamo una partita che meritava un risultato più rotondo. Se non le chiudi le partite poi rischi di complicarti la vita.</t>
  </si>
  <si>
    <t>MEGLIO BOTTA AL PIEDE</t>
  </si>
  <si>
    <t>FLACO</t>
  </si>
  <si>
    <t>VENTU POLPACCIO</t>
  </si>
  <si>
    <t xml:space="preserve"> S.CASSIANO - Sutura                   0 - 1</t>
  </si>
  <si>
    <t>Tre punti che ci fanno vincere il girone con due gare d'anticipo. Buonissimo primo tempo, secondo coi cambi un po più di confusione. Non chiudiamo la partita con un paio di contropiedi in superiorità numerica e rischiamo di buttare alle ortiche una vittoria importante.</t>
  </si>
  <si>
    <t xml:space="preserve">Bene la difesa e il centrocampo. Flaco e Lillo. Maluccio Paul, e Rex quando entra.  </t>
  </si>
  <si>
    <t>GIAN CONTRATTURA</t>
  </si>
  <si>
    <t xml:space="preserve"> BAISO - Sutura                   1 - 0 </t>
  </si>
  <si>
    <t>ARBITRO  SIMONAZZI 6,5</t>
  </si>
  <si>
    <t>Franz Nico Flaco Abi</t>
  </si>
  <si>
    <t>Lillo Cap Wally</t>
  </si>
  <si>
    <t>Paul Vitto</t>
  </si>
  <si>
    <t>Partita tutto sommato interpretata bene. Un primo tempo senza subire tiri in porta, leziosi in costruzione su un terreno tuttaltro che agevole, non stiamo ad ascoltare il mister: chiedo di lanciare per le punte senza voler impostare o giocare all'eccesso, ma niente. Su un errato disimpegno Nico Flaco perdiamo palla e veniamo infilati per il gol decisivo. timida reazione, più caotica che altro con occasione finale di Nico che spara sul portiere da pochi passi</t>
  </si>
  <si>
    <t>passo indietro a livello di mentalità. Questa squadra non prescinde da Luz, che giochi in fascia o davanti. Spiace perdere l'imbattibilità ma meglio uno schiaffo adesso che più avanti.</t>
  </si>
  <si>
    <t>COPPA CSI 1/1</t>
  </si>
  <si>
    <t>BORETTO - Sutura           0 - 1</t>
  </si>
  <si>
    <t>TERNA DI MODENA 5,5</t>
  </si>
  <si>
    <t>Franz Nico Cap Abi</t>
  </si>
  <si>
    <t>Eris Vitto Wally</t>
  </si>
  <si>
    <t>Gran prova di carattere da parte di tutti. Bravi! Nico ottimo su Cusato, bene davanti con un Lucio inesauribile. In mezzo tanta lotta, tanta quantità. Bene! Per il terzo anno dietro fila tra le prime quattro in regione a pensarci è una roba pazzesca!</t>
  </si>
  <si>
    <t>Loro 4-3-3, mi aspettavo il trequartista. Partita combattuta ma li teniamo bene. Giochiamo spesso a scavalcare il centrocampo per la spizzata del Brev. Nessun rischio nel primo tempo a parte un disimpegno da brividi Franz-Rosso. Secondo tempo il Cap si fa male e metto Gian (fila tutto liscio a livello fisico per fortuna) poi un miracolo di Red Su mischia al 14' e al 17' passiamo con Brev che inzucca un perfetto cross di Eris. Come sempre dopo il vantaggio ci abbassiamo troppo, difendere in area crea ansia, mschie e palle gol. Rosso sugli scudi con altri due interventi. La portiamo a casa. Grandissimi.</t>
  </si>
  <si>
    <t>COPPA REGIONALE 1/1</t>
  </si>
  <si>
    <t xml:space="preserve">REX </t>
  </si>
  <si>
    <t>Maic Paul Flaco Abi</t>
  </si>
  <si>
    <t>Lillo Vitto Wally</t>
  </si>
  <si>
    <t>Gino Rex</t>
  </si>
  <si>
    <t xml:space="preserve">Sutura - KOKONUTS             1 - 1 </t>
  </si>
  <si>
    <t>ARBITRO  FERRO 6,5</t>
  </si>
  <si>
    <t>buone cose e mai in difficoltà. Spiace per il gol preso in pieno recupero ma la risposta della squadra è stata buona sia sul piano della concentrazione che del gioco. Bene Eris, bene Gino che torna al gol</t>
  </si>
  <si>
    <t>Gol di Gino! Questa è la cosa più importante anche in vista della prossima stagione. Per il resto molto bene a livello di atteggiamento fino all'ultimo minuto quando Bulga esce palla al piede fino a centrocampo perdendo palla e innescando il contropiede che li fa pareggiare. Amen. Nel mezzo tante buone cose nostre.</t>
  </si>
  <si>
    <t>Coppa Reg.1/2 FRATTE UNITED</t>
  </si>
  <si>
    <t>R9</t>
  </si>
  <si>
    <t>FRATTE UNITED</t>
  </si>
  <si>
    <t xml:space="preserve">Sutura - BORETTO       7 - 5 dcr (3-3)   </t>
  </si>
  <si>
    <t>ARBITRO  FERRI 6</t>
  </si>
  <si>
    <t>Wally Vitto Agna</t>
  </si>
  <si>
    <t xml:space="preserve">Semifinale di Coppa CSi che vede affrontarsi nuovamente, a distanza di appena dieci giorni, le due formazioni che si sono affrontate nei quarti di finale del campionato regionale. Oggi però è un’altra storia. 
La serata è piovosa ma il terreno del comunale di Masone è in perfette condizioni. Le due formazioni partono accorte e coperte, si studiano e non accade nulla di particolarmente interessante fino al 23' quando, sugli sviluppi di un corner corto il Boretto passa in vantaggio: a centro area, forse grazie a un blocco, si perde una marcatura e Cusato svetta di testa mettendola in rete. La reazione dei Sutura non si fa attendere. Dopo soli due minuti infatti la situazione torna in parità: corner come sempre calciato perfettamente da Barchi e in mischia “bomber” Brevini insacca da pochi metri. Il pari galvanizza gli arancioni di Scandiano, quest’oggi in completo bianco, i quali aumentano la pressione giocando stabilmente nella metà campo avversaria. A due minuti dall’intervallo Simone Agnesini vince un contrasto a centrocampo e lancia in profondità Brevini che appena entrato in area di rigore fredda il portiere avversario. Si va all'intervallo sul 2-1.
La ripresa parte in maniera pirotecnica. Il Boretto parte a testa bassa e dopo soli 2' arriva al pareggio: sempre da corner, sempre Cusato che in mischia piazza la zampata vincente: 2-2 e palla al centro. Pochi minuti dopo Maggi subisce un'entrata killer da parte di Vecchi: ne nasce un parapiglia, volano parole: l'arbitro è a pochi metri e tra le proteste dei Sutura sventola in faccia al centrale difensivo il cartellino rosso. Espulsione esagerata e Sutura in 10 uomini. Quella che poteva essere una mazzata si trasforma invece nella scossa. I ragazzi stoicamente lasciano sul campo tutto, si dimenticano gli acciacchi e i crampi. Barchi toccato duro nel primo tempo, da vero capitano, resta in campo nonostante un piede malconcio e tiene in ordine la squadra. E al 15’st Luciano Di Dato autore di una partita pazzesca per generosità e voglia, si invola per l’ennesima volta sulla sinistra, brucia in velocità il suo marcatore ed entra in area dove viene steso: rigore nettissimo. Si incarica della trasformazione capitan Barchi che con freddezza spiazza il portiere avversario e porta gli Scandianesi in vantaggio per 3-2. Mancano 20' alla fine, bisogna resistere. Ma a 10' dal triplice fischio Manotti si inventa un siluro imparabile dal limite dell’area che si infila proprio alla destra di Simone Rossini: gol incredibile che suggella il 3-3. Gli ultimi minuti si giocano all’arma bianca ma il risultato non muta più. La parità si deciderà quindi ai caci di rigore. 
I primi a calciare sono i borettani che segnano i primi due, per noi invece Rossini e Piazzi. Il terzo rigore viene calciato alle stelle da Vecchi, mentre il nostro Agnesini spiazza il portiere. Sul loro quarto penalty sale in cattedra Rossini con una super parata! Rigore decisivo nei piedi di Barchi che non sbaglia.
I Sutura conquistano l’accesso alla Finalissima di Coppa CSI, posando un altro mattoncino sulla strada che porta alla Gloria.
Vittoria incredibile che arriva al termine di un bellissimo match. Bravi ragazzi, godetevi questo momento! Siete stati grandi! 
</t>
  </si>
  <si>
    <t>Partita fantastica che ci premia per quanto messo in campo. Quanto cuore!!!!!!</t>
  </si>
  <si>
    <t>In totale controllo fin da subito, imponiamo il nostro ritmo al match e fioccano le occasioni, con Lucio solo davanti al portiere e con Agne che coglie la traversa su punizione. La sblocca però Ventu che si avventa come un falco su imbeccata di Lucio. All'intervallo tolgo Maic e metto il Brev, che a tempo scaduto sigla la sua personale doppietta in contropiede per ben due volte, la prima infilando il portiere sotto le gambe, la seconda scartandolo e depositando in rete.</t>
  </si>
  <si>
    <t>CAP ANCA</t>
  </si>
  <si>
    <t>BREV INFLUENZA</t>
  </si>
  <si>
    <t>La Semifinale del campionato regionale si gioca al "Lauro Bolelli" di Campogalliano e vede incrociarsi i PS SUTURA ed il FRATTE UNITED, formazione del comitato CSI di Rimini che vista la distanza di Fratte di Sassofeltrio (195 km) arriva al campo in leggero ritardo e la partita inizia dunque con 15 minuti di ritardo. A fischiare una terna arbitrale di Piacenza.
Dopo i primi minuti di studio, piazziamo la zampata con Luciano Di Dato che imbeccato perfettamente da Riccardo Bulgarelli supera con un tocco felpato il portiere avversario in uscita bassa. Ma come spesso accade subito dopo il gol fatto prestiamo il fianco agli avversari i quali dopo soli 5' pareggiano: stop da cineteca e conclusione di esterno che si infila imparabilmente al sette. 1-1 al termine del primo tempo e tutto da rifare. Nella ripresa il copione non cambia, si gioca perlopiù in mezzo al campo e la partita vive di continui ribaltamenti di fronte ma le occasioni sono veramente poche: la più clamorosa capita sui piedi di Gino Silvestri che dal limite dell'area prova il pallonetto a scavalcare il portiere ma proprio sulla linea un difensore gli nega la gioia del gol. I minuti passano e le squadre si sfilacciano, la fatica annebbia la mente e le gambe si fanno pesanti. I giocatori aspettano il triplice fischio e anche questa semifinale si deciderà così dagli undici metri. Sale in cattedra anche stavolta Simone Rossini che realizza il primo rigore poi si dedica a quello che sa fare meglio, pararli. E anche stavolta estrae due magie, di cui una sull'ultimo decisivo rigore. Può iniziare finalmente la festa!!
Impresa pazzesca da parte di tutto il gruppo che conquista l'accesso a giocarsi la finalissima del campionato regionale (la seconda negli ultimi tre anni) il prossimo 23 maggio. 
​</t>
  </si>
  <si>
    <t>Maic Nico Gian Abi</t>
  </si>
  <si>
    <t>Bulga Vitto Wally</t>
  </si>
  <si>
    <t>Pazzeschi</t>
  </si>
  <si>
    <t xml:space="preserve">Sutura - FRATTE UNITED         4 - 3 dcr (1-1) </t>
  </si>
  <si>
    <t xml:space="preserve">Coppa CSI 1/1 PORTICHETTO     </t>
  </si>
  <si>
    <t>PORTICHETTO</t>
  </si>
  <si>
    <t xml:space="preserve">PORTICHETTO - Sutura      1 - 2   </t>
  </si>
  <si>
    <t xml:space="preserve">ARBITRO GUERRI 7  </t>
  </si>
  <si>
    <t>Lillo Vitto Bulga</t>
  </si>
  <si>
    <t>Grande carattere ribaltando nuovamente una situazione di svantaggio. Che squadra pazzesca che siamo</t>
  </si>
  <si>
    <t>CAMPIONI! La prima è in bacheca! Paghiamo una disattenzione in fascia e prendiamo gol. Poi reazione negli spogliatoi e al 7 del secondo tempo il Brev insaccadi testa su corner perfetto di Eris. Poi è battaglia e a 10 dalla fine Luz si guadagna una punizione dal limite. Tira Eris e spunta una mano dalla barriera: rigore! Si incarica della trasformazione lo stesso Eris che insacca nell'angolino! Da lì alla fine il tempo sembra non passare....poi finalmente arriva il triplice fischio. CAMPIONI! Che la festa abbia inizio!</t>
  </si>
  <si>
    <t xml:space="preserve">Coppa Reg.1/1 GS PIOPPA </t>
  </si>
  <si>
    <t xml:space="preserve">GS PIOPPA </t>
  </si>
  <si>
    <t>VOLENDO ANCHE AGNE SU 2</t>
  </si>
  <si>
    <t xml:space="preserve">GS PIOPPA - Sutura        2 - 4 dcr (0-0) </t>
  </si>
  <si>
    <t>TERNA DI MODENA 7</t>
  </si>
  <si>
    <t>Luz Vitto Bulga Agne</t>
  </si>
  <si>
    <t xml:space="preserve">Brev </t>
  </si>
  <si>
    <t>CAMPIONI REGIONALI</t>
  </si>
  <si>
    <t xml:space="preserve">23/5/2017 Finale regionale a Campogalliano tra il Gs Pioppa (csi Cesena) ed i PS Sutura (csi Reggio Emilia).
Terna arbitrale di Modena.
Si gioca in una serata calda, le formazioni  scendono in campo in maniera speculare entrambe con il modulo 4-4-1-1. Giallo neri il Pioppa, bianchi con calzettone arancio gli scandianesi.
Partenza in sordina per entrambe le squadre con il gioco che staziona spesso nella metà campo dei sutura i quali aspettano gli avversari per cercare poi di ripartire sulle fasce in velocità. Al 15' palla gol clamoroso per i cesenati che sugli sviluppi di un corner riescono a sparare da pochi metri nello specchio ma Rossini con un colpo di reni felino sventa la minaccia. Possesso palla nettamente a favore del Pioppa in questa prima frazione. La ripresa parte con lo stesso canovaccio ossia con i cesenati che fanno il match e i sutura che giocano di rimessa impensierendo la difesa romagnola con ficcanti contropiedi mail finalizzati però. 
Si arriva così alla lotteria dei rigori, dove per l'ennesima volta in stagione è il numero uno reggiano a farla da padrone, ipnotizzando dagli undici metri ben due avversari. Sutura in trionfo 4-2 quindi, sollevano la loro prima coppa regionale ed andranno a Montecatini dal 12 al 16 luglio a rappresentare l'Emilia Romagna alle finali nazionali del campionato Open Csi.
</t>
  </si>
  <si>
    <t>NAZIONALI GIRONE</t>
  </si>
  <si>
    <t xml:space="preserve">Campionato 1/4 VICTOR CANALI </t>
  </si>
  <si>
    <t>VICTOR CANALI</t>
  </si>
  <si>
    <t>Sutura  - V. CANALI               1 - 0</t>
  </si>
  <si>
    <t>ARBITRO FERRO 5</t>
  </si>
  <si>
    <t>Partita difficile contro avversario ostico che si difende in 9 dietro la linea della palla. Pochi spazi. L'occasione capita sui piedi del Brev che però da pochi passi spara alto. Quando tutto sembra portare ai rigori, Eris estrae la magia dal cilindro: siluro di sinistro all'incrocio. Gol pazzesco. 1-0 si vola in semifinale per il 5 anno consecutivo.</t>
  </si>
  <si>
    <t>Infortunio di Luz (strappo?) forse stagione finita…..</t>
  </si>
  <si>
    <t>LUZ STRAPPO?</t>
  </si>
  <si>
    <t>GINO STIRAMENTO</t>
  </si>
  <si>
    <t>Campionato 1/2 V.POVIGLIO</t>
  </si>
  <si>
    <t>POVIGLIO</t>
  </si>
  <si>
    <t>Agne Lillo</t>
  </si>
  <si>
    <t>Brev</t>
  </si>
  <si>
    <t xml:space="preserve">V.POVIGLIO - Sutura              0 - 1 </t>
  </si>
  <si>
    <t xml:space="preserve">ARBITRO LUSETTI 6  </t>
  </si>
  <si>
    <t xml:space="preserve">La semifinale si gioca il 6 giugno alla Godezza, nella bassa Povigliese. Campo minuscolo. 
Si trovano di fronte la Virtus Poviglio e i Ps Sutura di Scandiano entrambe vincitrici dei loro rispettivi gironi rispettivamente con 39 e 36 punti: questa differenza è il motivo per cui ad avere il fattore è la squadra di mister Galloni. Terna arbitrale composta da Lusetti coadiuvato da Manco e Pastarini.  Sutura in completo bianco, Poviglio in blu. Come preventivato la partita si dimostra subito frenetica e combattuta in mezzo al campo, dove si accendono i primi duelli e le prime schermaglie. Nessuna conclusione da segnalare fino al 17’ quando una ripartenza fulminea degli scandianesi diventa letale: palla recuperata a centrocampo e Bulgarelli lancia in profondità Agnesini che arrivato al limite dell’area lascia partire una rasoiata di destro che si insacca a fil di palo alle spalle di Maghenzani. Il Poviglio ha una flebile reazione ma i Sutura disposti in campo molto bene non faticano a reggere. Termina così la prima frazione e le due squadre arrivano all’intervallo. Si riparte senza nessun cambio. Dopo un minuto la più ghiotta occasione per pareggiare capita sui piedi di Zambelli che però calcia tra le braccia di Rossini. Da lì in poi però è un monologo degli scandianesi che nel giro di 5 minuti hanno tre limpide palle gol per chiudere il conto: al 7’ su un errato rinvio di Maghenzani la palla arriva sui piedi di Bellei che non ne approfitta, al 9’ una ripartenza e una combinazione stretta Brevini-Agnesini mette quest’ultimo nelle condizioni di battere a rete ma Maghenzani  si oppone ancora, superandosi infine sulla fucilata dal limite di Brevini che riesce a deviare con la punta delle dita sulla traversa. Da lì alla fine il Poviglio prova il tutto per tutto sbilanciandosi ulteriormente in avanti, ma la difesa dei Sutura regge l’urto senza permettere ai Povigliesi di impensierire Rossini. 
Arriva così il triplice fischio che sancisce la vittoria dei Sutura e li proietta alla loro seconda finale consecutiva nel campionato provinciale, la quarta negli ultimi sei anni, a conferma del valore assoluto di questo gruppo.
</t>
  </si>
  <si>
    <t>quarta finale raggiunta in 6 anni, la seconda dietro fila. Gruppo unico!</t>
  </si>
  <si>
    <t>Campionato 1/1 REAL PRATISSOLO</t>
  </si>
  <si>
    <t xml:space="preserve">Sutura - ALBANIA
0 - 2 </t>
  </si>
  <si>
    <t>Agne Eris</t>
  </si>
  <si>
    <t>TRIPLET3</t>
  </si>
  <si>
    <t>PAZZESCHI</t>
  </si>
  <si>
    <t xml:space="preserve">Sutura  - REAL PRATISSOLO                3 - 2 dcr (0-0) </t>
  </si>
  <si>
    <t>Nazionali FONDOTOCE</t>
  </si>
  <si>
    <t xml:space="preserve">Sutura  - FONDOTOCE                1 - 1 </t>
  </si>
  <si>
    <t>ARBITRO  DI ROMA 5</t>
  </si>
  <si>
    <t>Maic Nico Meglio Wally</t>
  </si>
  <si>
    <t>Agne Vitto Lillo</t>
  </si>
  <si>
    <t>Sutura  - SFN                 0 - 0</t>
  </si>
  <si>
    <t xml:space="preserve">Sutura  - VILLOTTA               0 - 0 </t>
  </si>
  <si>
    <t>Nazionali SFN</t>
  </si>
  <si>
    <t>Nazionali VILLOTTA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</si>
</sst>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d\-mmm\-yy"/>
    <numFmt numFmtId="166" formatCode="d\-mmm"/>
  </numFmts>
  <fonts count="25" x14ac:knownFonts="1">
    <font>
      <sz val="10"/>
      <name val="Arial"/>
    </font>
    <font>
      <sz val="10"/>
      <name val="Arial"/>
      <family val="2"/>
    </font>
    <font>
      <b/>
      <sz val="8"/>
      <name val="Comic Sans MS"/>
      <family val="4"/>
    </font>
    <font>
      <sz val="8"/>
      <name val="Comic Sans MS"/>
      <family val="4"/>
    </font>
    <font>
      <sz val="10"/>
      <name val="Arial"/>
      <family val="2"/>
    </font>
    <font>
      <b/>
      <sz val="9"/>
      <name val="Comic Sans MS"/>
      <family val="4"/>
    </font>
    <font>
      <b/>
      <sz val="11"/>
      <name val="Comic Sans MS"/>
      <family val="4"/>
    </font>
    <font>
      <sz val="8"/>
      <name val="Arial"/>
      <family val="2"/>
    </font>
    <font>
      <sz val="8"/>
      <color indexed="10"/>
      <name val="Comic Sans MS"/>
      <family val="4"/>
    </font>
    <font>
      <b/>
      <sz val="10"/>
      <name val="Arial"/>
      <family val="2"/>
    </font>
    <font>
      <sz val="8"/>
      <color indexed="10"/>
      <name val="Comic Sans MS"/>
      <family val="4"/>
    </font>
    <font>
      <sz val="12"/>
      <name val="Comic Sans MS"/>
      <family val="4"/>
    </font>
    <font>
      <sz val="8"/>
      <name val="Arial"/>
      <family val="2"/>
    </font>
    <font>
      <sz val="8"/>
      <color indexed="10"/>
      <name val="Comic Sans MS"/>
      <family val="4"/>
    </font>
    <font>
      <b/>
      <sz val="9"/>
      <name val="Times New Roman"/>
      <family val="1"/>
    </font>
    <font>
      <b/>
      <strike/>
      <sz val="9"/>
      <name val="Cambria"/>
      <family val="1"/>
    </font>
    <font>
      <strike/>
      <sz val="10"/>
      <name val="Cambria"/>
      <family val="1"/>
    </font>
    <font>
      <strike/>
      <sz val="8"/>
      <name val="Comic Sans MS"/>
      <family val="4"/>
    </font>
    <font>
      <sz val="8"/>
      <name val="Arial"/>
      <family val="2"/>
    </font>
    <font>
      <sz val="8"/>
      <color rgb="FFFF0000"/>
      <name val="Comic Sans MS"/>
      <family val="4"/>
    </font>
    <font>
      <sz val="9"/>
      <name val="Comic Sans MS"/>
      <family val="4"/>
    </font>
    <font>
      <strike/>
      <sz val="9"/>
      <name val="Cambria"/>
      <family val="1"/>
    </font>
    <font>
      <u/>
      <sz val="10"/>
      <color theme="10"/>
      <name val="Arial"/>
      <family val="2"/>
    </font>
    <font>
      <sz val="10"/>
      <name val="Cambria"/>
      <family val="1"/>
    </font>
    <font>
      <b/>
      <sz val="9"/>
      <name val="Cambria"/>
      <family val="1"/>
    </font>
  </fonts>
  <fills count="15">
    <fill>
      <patternFill patternType="none"/>
    </fill>
    <fill>
      <patternFill patternType="gray125"/>
    </fill>
    <fill>
      <patternFill patternType="solid">
        <fgColor indexed="43"/>
        <bgColor indexed="64"/>
      </patternFill>
    </fill>
    <fill>
      <patternFill patternType="solid">
        <fgColor indexed="53"/>
        <bgColor indexed="64"/>
      </patternFill>
    </fill>
    <fill>
      <patternFill patternType="solid">
        <fgColor indexed="17"/>
        <bgColor indexed="64"/>
      </patternFill>
    </fill>
    <fill>
      <patternFill patternType="solid">
        <fgColor indexed="13"/>
        <bgColor indexed="64"/>
      </patternFill>
    </fill>
    <fill>
      <patternFill patternType="solid">
        <fgColor indexed="47"/>
        <bgColor indexed="64"/>
      </patternFill>
    </fill>
    <fill>
      <patternFill patternType="solid">
        <fgColor indexed="40"/>
        <bgColor indexed="64"/>
      </patternFill>
    </fill>
    <fill>
      <patternFill patternType="solid">
        <fgColor indexed="22"/>
        <bgColor indexed="64"/>
      </patternFill>
    </fill>
    <fill>
      <patternFill patternType="solid">
        <fgColor indexed="51"/>
        <bgColor indexed="64"/>
      </patternFill>
    </fill>
    <fill>
      <patternFill patternType="solid">
        <fgColor indexed="5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9" tint="-0.24997711111789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164" fontId="1" fillId="0" borderId="0" applyFont="0" applyFill="0" applyBorder="0" applyAlignment="0" applyProtection="0"/>
    <xf numFmtId="0" fontId="1" fillId="0" borderId="0"/>
    <xf numFmtId="0" fontId="22" fillId="0" borderId="0" applyNumberFormat="0" applyFill="0" applyBorder="0" applyAlignment="0" applyProtection="0"/>
  </cellStyleXfs>
  <cellXfs count="271">
    <xf numFmtId="0" fontId="0" fillId="0" borderId="0" xfId="0"/>
    <xf numFmtId="0" fontId="3" fillId="0" borderId="0" xfId="0" applyFont="1" applyAlignment="1">
      <alignment vertical="center"/>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vertical="center"/>
    </xf>
    <xf numFmtId="0" fontId="3" fillId="0" borderId="0" xfId="0" applyFont="1" applyBorder="1" applyAlignment="1">
      <alignment horizontal="center"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0" xfId="0" applyFont="1" applyFill="1" applyAlignment="1">
      <alignment horizontal="center"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center"/>
    </xf>
    <xf numFmtId="165" fontId="3" fillId="0" borderId="0"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2" fillId="0" borderId="0" xfId="0" applyFont="1" applyBorder="1" applyAlignment="1">
      <alignment horizontal="center" vertical="center"/>
    </xf>
    <xf numFmtId="166" fontId="3" fillId="0" borderId="1" xfId="0" applyNumberFormat="1" applyFont="1" applyFill="1" applyBorder="1" applyAlignment="1">
      <alignment horizontal="center" vertical="center" wrapText="1"/>
    </xf>
    <xf numFmtId="1" fontId="3"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vertical="center"/>
    </xf>
    <xf numFmtId="0" fontId="0" fillId="0" borderId="1" xfId="0" applyBorder="1" applyAlignment="1">
      <alignment horizontal="center" vertical="center"/>
    </xf>
    <xf numFmtId="1" fontId="3" fillId="0" borderId="2" xfId="0" applyNumberFormat="1" applyFont="1" applyFill="1" applyBorder="1" applyAlignment="1">
      <alignment horizontal="center" vertical="center"/>
    </xf>
    <xf numFmtId="0" fontId="3" fillId="0" borderId="1" xfId="0" applyFont="1" applyFill="1" applyBorder="1" applyAlignment="1">
      <alignment horizontal="center" vertical="center" textRotation="90" wrapText="1"/>
    </xf>
    <xf numFmtId="0" fontId="3" fillId="0" borderId="3" xfId="0" applyFont="1" applyFill="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5"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7"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0" xfId="0" applyFont="1" applyFill="1" applyAlignment="1">
      <alignment vertical="center"/>
    </xf>
    <xf numFmtId="0" fontId="3" fillId="0" borderId="0" xfId="0" applyFont="1" applyFill="1" applyAlignment="1">
      <alignment horizontal="left" vertical="center" indent="1"/>
    </xf>
    <xf numFmtId="1" fontId="3" fillId="0" borderId="0" xfId="0" applyNumberFormat="1" applyFont="1" applyFill="1" applyAlignment="1">
      <alignment horizontal="left" vertical="center" indent="1"/>
    </xf>
    <xf numFmtId="0" fontId="2" fillId="0" borderId="0" xfId="0" applyFont="1" applyAlignment="1">
      <alignment horizontal="right" vertical="center"/>
    </xf>
    <xf numFmtId="0" fontId="3" fillId="0" borderId="10" xfId="0" applyFont="1" applyFill="1" applyBorder="1" applyAlignment="1">
      <alignment horizontal="center" vertical="center" wrapText="1"/>
    </xf>
    <xf numFmtId="0" fontId="3" fillId="0" borderId="0" xfId="0" applyFont="1" applyFill="1" applyBorder="1" applyAlignment="1">
      <alignment horizontal="left" vertical="center"/>
    </xf>
    <xf numFmtId="1" fontId="3" fillId="0" borderId="0" xfId="0" applyNumberFormat="1"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Fill="1" applyBorder="1" applyAlignment="1">
      <alignment horizontal="center" vertical="top"/>
    </xf>
    <xf numFmtId="0" fontId="8" fillId="0" borderId="0" xfId="0" applyFont="1" applyFill="1" applyBorder="1" applyAlignment="1">
      <alignment horizontal="center" vertical="center" wrapText="1"/>
    </xf>
    <xf numFmtId="0" fontId="8" fillId="0" borderId="7" xfId="0" applyFont="1" applyFill="1" applyBorder="1" applyAlignment="1">
      <alignment horizontal="right" vertical="center" wrapText="1"/>
    </xf>
    <xf numFmtId="0" fontId="8" fillId="0" borderId="0" xfId="0" applyFont="1" applyFill="1" applyAlignment="1">
      <alignment horizontal="center" vertical="center" wrapText="1"/>
    </xf>
    <xf numFmtId="0" fontId="3" fillId="0" borderId="7" xfId="0" applyFont="1" applyBorder="1" applyAlignment="1">
      <alignment horizontal="right" vertical="center" wrapText="1"/>
    </xf>
    <xf numFmtId="0" fontId="3" fillId="0" borderId="11" xfId="0" applyFont="1" applyBorder="1" applyAlignment="1">
      <alignment horizontal="right" vertical="center" wrapText="1"/>
    </xf>
    <xf numFmtId="0" fontId="5" fillId="0" borderId="12" xfId="0" applyFont="1" applyBorder="1" applyAlignment="1">
      <alignment horizontal="left" vertical="center"/>
    </xf>
    <xf numFmtId="1" fontId="2" fillId="0" borderId="1" xfId="0" applyNumberFormat="1" applyFont="1" applyBorder="1" applyAlignment="1">
      <alignment horizontal="center" vertical="center"/>
    </xf>
    <xf numFmtId="0" fontId="5" fillId="0" borderId="1" xfId="0" applyFont="1" applyBorder="1" applyAlignment="1">
      <alignment horizontal="left" vertical="center"/>
    </xf>
    <xf numFmtId="0" fontId="3" fillId="0" borderId="7" xfId="0" applyFont="1" applyBorder="1" applyAlignment="1">
      <alignment horizontal="center" vertical="center" wrapText="1"/>
    </xf>
    <xf numFmtId="2" fontId="3" fillId="0" borderId="0" xfId="1" applyNumberFormat="1" applyFont="1" applyAlignment="1">
      <alignment vertical="center"/>
    </xf>
    <xf numFmtId="0" fontId="0" fillId="0" borderId="1" xfId="0" applyFont="1" applyFill="1" applyBorder="1" applyAlignment="1">
      <alignment horizontal="center" vertical="center" wrapText="1"/>
    </xf>
    <xf numFmtId="0" fontId="3" fillId="0" borderId="1" xfId="0" applyFont="1" applyBorder="1" applyAlignment="1">
      <alignment horizontal="right" vertical="center"/>
    </xf>
    <xf numFmtId="1" fontId="3" fillId="0" borderId="6"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3" fillId="0" borderId="13" xfId="0" applyFont="1" applyBorder="1" applyAlignment="1">
      <alignment horizontal="right" vertical="center"/>
    </xf>
    <xf numFmtId="0" fontId="6" fillId="0" borderId="13" xfId="0" applyFont="1" applyBorder="1" applyAlignment="1">
      <alignment horizontal="center" vertical="center" wrapText="1"/>
    </xf>
    <xf numFmtId="0" fontId="3" fillId="0" borderId="1" xfId="0" applyFont="1" applyBorder="1" applyAlignment="1">
      <alignment horizontal="left" vertical="center"/>
    </xf>
    <xf numFmtId="0" fontId="3" fillId="0" borderId="1" xfId="0" applyFont="1" applyFill="1" applyBorder="1" applyAlignment="1">
      <alignment vertical="center"/>
    </xf>
    <xf numFmtId="49" fontId="3" fillId="0" borderId="5" xfId="0" applyNumberFormat="1" applyFont="1" applyFill="1" applyBorder="1" applyAlignment="1">
      <alignment horizontal="center" vertical="center" wrapText="1"/>
    </xf>
    <xf numFmtId="2" fontId="3" fillId="0" borderId="0" xfId="0" applyNumberFormat="1" applyFont="1" applyFill="1" applyAlignment="1">
      <alignment horizontal="left" vertical="center" indent="1"/>
    </xf>
    <xf numFmtId="2" fontId="3" fillId="0" borderId="0" xfId="0" applyNumberFormat="1" applyFont="1" applyFill="1" applyBorder="1" applyAlignment="1">
      <alignment horizontal="center" vertical="center" wrapText="1"/>
    </xf>
    <xf numFmtId="0" fontId="0" fillId="0" borderId="1" xfId="0" applyBorder="1" applyAlignment="1">
      <alignment horizontal="center"/>
    </xf>
    <xf numFmtId="0" fontId="9" fillId="5" borderId="1" xfId="0" applyFont="1" applyFill="1" applyBorder="1" applyAlignment="1">
      <alignment horizontal="center"/>
    </xf>
    <xf numFmtId="0" fontId="4" fillId="0" borderId="1" xfId="0" applyFont="1" applyBorder="1" applyAlignment="1">
      <alignment horizontal="center"/>
    </xf>
    <xf numFmtId="0" fontId="2" fillId="0" borderId="0" xfId="0" applyFont="1" applyAlignment="1">
      <alignment horizontal="left" vertical="center" wrapText="1"/>
    </xf>
    <xf numFmtId="0" fontId="10" fillId="6" borderId="1" xfId="0" applyFont="1" applyFill="1" applyBorder="1" applyAlignment="1">
      <alignment horizontal="center" vertical="center" wrapText="1"/>
    </xf>
    <xf numFmtId="0" fontId="8" fillId="6" borderId="6" xfId="0" applyFont="1" applyFill="1" applyBorder="1" applyAlignment="1">
      <alignment horizontal="center" vertical="center" wrapText="1"/>
    </xf>
    <xf numFmtId="1" fontId="8" fillId="6" borderId="6" xfId="0" applyNumberFormat="1" applyFont="1" applyFill="1" applyBorder="1" applyAlignment="1">
      <alignment horizontal="center" vertical="center"/>
    </xf>
    <xf numFmtId="1" fontId="8" fillId="6" borderId="6"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xf>
    <xf numFmtId="1" fontId="3" fillId="6" borderId="1" xfId="0" applyNumberFormat="1" applyFont="1" applyFill="1" applyBorder="1" applyAlignment="1">
      <alignment horizontal="center" vertical="center" wrapText="1"/>
    </xf>
    <xf numFmtId="1" fontId="3" fillId="6" borderId="13" xfId="0" applyNumberFormat="1" applyFont="1" applyFill="1" applyBorder="1" applyAlignment="1">
      <alignment horizontal="center" vertical="center"/>
    </xf>
    <xf numFmtId="0" fontId="3" fillId="6" borderId="13" xfId="0" applyFont="1" applyFill="1" applyBorder="1" applyAlignment="1">
      <alignment horizontal="center" vertical="center" wrapText="1"/>
    </xf>
    <xf numFmtId="0" fontId="0" fillId="0" borderId="1" xfId="0" applyBorder="1"/>
    <xf numFmtId="0" fontId="1" fillId="0" borderId="1" xfId="0" applyFont="1" applyBorder="1"/>
    <xf numFmtId="0" fontId="1" fillId="0" borderId="1" xfId="0" applyFont="1" applyBorder="1" applyAlignment="1">
      <alignment horizontal="center" vertical="center"/>
    </xf>
    <xf numFmtId="0" fontId="9" fillId="7" borderId="1" xfId="0" applyFont="1" applyFill="1" applyBorder="1" applyAlignment="1">
      <alignment horizontal="center" vertical="center" wrapText="1"/>
    </xf>
    <xf numFmtId="0" fontId="5" fillId="0" borderId="12" xfId="0" applyFont="1" applyFill="1" applyBorder="1" applyAlignment="1">
      <alignment horizontal="left" vertical="center"/>
    </xf>
    <xf numFmtId="0" fontId="3" fillId="0" borderId="1" xfId="0" applyFont="1" applyFill="1" applyBorder="1" applyAlignment="1">
      <alignment horizontal="left" vertical="center"/>
    </xf>
    <xf numFmtId="14" fontId="0" fillId="0" borderId="1" xfId="0" applyNumberFormat="1" applyBorder="1"/>
    <xf numFmtId="0" fontId="1" fillId="0" borderId="1" xfId="0" applyFont="1" applyBorder="1" applyAlignment="1">
      <alignment horizontal="center"/>
    </xf>
    <xf numFmtId="0" fontId="13" fillId="0" borderId="0" xfId="0" applyFont="1" applyFill="1" applyBorder="1" applyAlignment="1">
      <alignment horizontal="center" vertical="center"/>
    </xf>
    <xf numFmtId="0" fontId="14" fillId="8" borderId="1" xfId="0" applyFont="1" applyFill="1" applyBorder="1" applyAlignment="1">
      <alignment horizontal="center" vertical="center" wrapText="1"/>
    </xf>
    <xf numFmtId="0" fontId="5" fillId="0" borderId="0" xfId="0" applyFont="1" applyBorder="1" applyAlignment="1">
      <alignment horizontal="center" vertical="center" wrapText="1"/>
    </xf>
    <xf numFmtId="0" fontId="1" fillId="0" borderId="1" xfId="0" applyNumberFormat="1" applyFont="1" applyBorder="1"/>
    <xf numFmtId="0" fontId="0" fillId="0" borderId="0" xfId="0" applyAlignment="1">
      <alignment horizontal="center" vertical="center"/>
    </xf>
    <xf numFmtId="0" fontId="1"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0" applyProtection="1">
      <protection locked="0"/>
    </xf>
    <xf numFmtId="2" fontId="0" fillId="0" borderId="1" xfId="0" applyNumberFormat="1" applyBorder="1"/>
    <xf numFmtId="2" fontId="1" fillId="0" borderId="1" xfId="0" applyNumberFormat="1" applyFont="1" applyBorder="1"/>
    <xf numFmtId="14" fontId="0" fillId="0" borderId="0" xfId="0" applyNumberFormat="1"/>
    <xf numFmtId="2" fontId="9" fillId="0" borderId="1" xfId="0" applyNumberFormat="1" applyFont="1" applyBorder="1"/>
    <xf numFmtId="0" fontId="13" fillId="0" borderId="0" xfId="0" applyFont="1" applyFill="1" applyBorder="1" applyAlignment="1">
      <alignment horizontal="center" vertical="center" wrapText="1"/>
    </xf>
    <xf numFmtId="0" fontId="15"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vertical="center"/>
    </xf>
    <xf numFmtId="0" fontId="11" fillId="0" borderId="1" xfId="0" applyFont="1" applyBorder="1" applyAlignment="1">
      <alignment horizontal="left" vertical="center" wrapText="1"/>
    </xf>
    <xf numFmtId="0" fontId="11" fillId="0" borderId="1" xfId="0" applyFont="1" applyBorder="1" applyAlignment="1">
      <alignment horizontal="left"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9" fillId="0" borderId="0" xfId="0" applyFont="1" applyFill="1" applyBorder="1" applyAlignment="1">
      <alignment horizontal="center" vertical="center" wrapText="1"/>
    </xf>
    <xf numFmtId="0" fontId="3" fillId="0"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 fillId="11" borderId="1"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11" borderId="1" xfId="0" applyFill="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Fill="1" applyBorder="1" applyAlignment="1">
      <alignment horizontal="center" vertical="center" wrapText="1"/>
    </xf>
    <xf numFmtId="0" fontId="16" fillId="0" borderId="0" xfId="0" applyFont="1"/>
    <xf numFmtId="0" fontId="20" fillId="0" borderId="12" xfId="0" applyFont="1" applyBorder="1" applyAlignment="1">
      <alignment horizontal="left" vertical="center"/>
    </xf>
    <xf numFmtId="0" fontId="9" fillId="0" borderId="0" xfId="0" applyFont="1" applyBorder="1" applyAlignment="1">
      <alignment horizontal="center"/>
    </xf>
    <xf numFmtId="2" fontId="9" fillId="0" borderId="0" xfId="0" applyNumberFormat="1" applyFont="1" applyBorder="1"/>
    <xf numFmtId="0" fontId="0" fillId="0" borderId="0" xfId="0" applyAlignment="1">
      <alignment horizontal="center"/>
    </xf>
    <xf numFmtId="0" fontId="5" fillId="0" borderId="1" xfId="0" applyFont="1" applyBorder="1" applyAlignment="1">
      <alignment horizontal="center" vertical="center" wrapText="1"/>
    </xf>
    <xf numFmtId="0" fontId="0" fillId="0" borderId="1" xfId="0" applyFill="1" applyBorder="1"/>
    <xf numFmtId="0" fontId="1" fillId="0" borderId="0" xfId="0" applyFont="1"/>
    <xf numFmtId="0" fontId="20" fillId="0" borderId="1" xfId="0" applyFont="1" applyBorder="1" applyAlignment="1">
      <alignment horizontal="left" vertical="center"/>
    </xf>
    <xf numFmtId="0" fontId="21" fillId="0" borderId="1" xfId="0" applyFont="1" applyBorder="1" applyAlignment="1">
      <alignment horizontal="left" vertical="center"/>
    </xf>
    <xf numFmtId="0" fontId="1" fillId="0" borderId="1" xfId="2" applyBorder="1"/>
    <xf numFmtId="0" fontId="0" fillId="0" borderId="1" xfId="2" applyFont="1" applyFill="1" applyBorder="1"/>
    <xf numFmtId="4" fontId="0" fillId="0" borderId="1" xfId="0" applyNumberFormat="1" applyBorder="1"/>
    <xf numFmtId="0" fontId="1" fillId="0" borderId="1" xfId="0" applyFont="1" applyFill="1" applyBorder="1"/>
    <xf numFmtId="0" fontId="19" fillId="0" borderId="0" xfId="0" applyFont="1" applyFill="1" applyBorder="1" applyAlignment="1">
      <alignment horizontal="center" vertical="center"/>
    </xf>
    <xf numFmtId="1" fontId="2" fillId="0" borderId="0"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2" fontId="0" fillId="11" borderId="1" xfId="0" applyNumberFormat="1" applyFill="1" applyBorder="1"/>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xf>
    <xf numFmtId="0" fontId="22" fillId="0" borderId="1" xfId="3" applyBorder="1" applyAlignment="1">
      <alignment horizontal="left" vertical="center"/>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3" fillId="0" borderId="1" xfId="0" applyFont="1" applyBorder="1" applyAlignment="1">
      <alignment horizontal="center"/>
    </xf>
    <xf numFmtId="0" fontId="23" fillId="0" borderId="1" xfId="0" applyFont="1" applyBorder="1"/>
    <xf numFmtId="0" fontId="23" fillId="0" borderId="1" xfId="0" applyFont="1" applyBorder="1" applyAlignment="1">
      <alignment horizontal="center" vertical="center"/>
    </xf>
    <xf numFmtId="0" fontId="23" fillId="0" borderId="0" xfId="0" applyFont="1"/>
    <xf numFmtId="0" fontId="24" fillId="0" borderId="1" xfId="0" applyFont="1" applyBorder="1" applyAlignment="1">
      <alignment horizontal="left" vertical="center"/>
    </xf>
    <xf numFmtId="0" fontId="3" fillId="0" borderId="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9" fillId="11"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12" xfId="0" applyFont="1" applyBorder="1" applyAlignment="1">
      <alignment horizontal="center" vertical="center" wrapText="1"/>
    </xf>
    <xf numFmtId="0" fontId="2" fillId="0"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12" borderId="1" xfId="0" applyFont="1" applyFill="1" applyBorder="1" applyAlignment="1">
      <alignment horizontal="center" vertical="center"/>
    </xf>
    <xf numFmtId="165" fontId="3" fillId="0" borderId="19" xfId="0" applyNumberFormat="1" applyFont="1" applyFill="1" applyBorder="1" applyAlignment="1">
      <alignment horizontal="center" vertical="center" wrapText="1"/>
    </xf>
    <xf numFmtId="165" fontId="3" fillId="0" borderId="13" xfId="0" applyNumberFormat="1" applyFont="1" applyFill="1" applyBorder="1" applyAlignment="1">
      <alignment horizontal="center" vertical="center" wrapText="1"/>
    </xf>
    <xf numFmtId="1" fontId="3" fillId="0" borderId="20" xfId="0" applyNumberFormat="1" applyFont="1" applyFill="1" applyBorder="1" applyAlignment="1">
      <alignment horizontal="left" vertical="center"/>
    </xf>
    <xf numFmtId="1" fontId="3" fillId="0" borderId="21" xfId="0" applyNumberFormat="1" applyFont="1" applyFill="1" applyBorder="1" applyAlignment="1">
      <alignment horizontal="left" vertical="center"/>
    </xf>
    <xf numFmtId="1" fontId="3" fillId="0" borderId="22" xfId="0" applyNumberFormat="1" applyFont="1" applyFill="1" applyBorder="1" applyAlignment="1">
      <alignment horizontal="left" vertical="center"/>
    </xf>
    <xf numFmtId="49" fontId="2" fillId="3" borderId="3" xfId="0"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0" fontId="3" fillId="0" borderId="23" xfId="0" applyFont="1" applyFill="1" applyBorder="1" applyAlignment="1">
      <alignment horizontal="center" vertical="center"/>
    </xf>
    <xf numFmtId="0" fontId="17" fillId="0" borderId="1" xfId="0" applyFont="1" applyFill="1" applyBorder="1" applyAlignment="1">
      <alignment horizontal="center" vertical="center"/>
    </xf>
    <xf numFmtId="0" fontId="3" fillId="0" borderId="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4" borderId="26" xfId="0" applyNumberFormat="1" applyFont="1" applyFill="1" applyBorder="1" applyAlignment="1">
      <alignment horizontal="center" vertical="center" wrapText="1"/>
    </xf>
    <xf numFmtId="49" fontId="2" fillId="4" borderId="9" xfId="0" applyNumberFormat="1" applyFont="1" applyFill="1" applyBorder="1" applyAlignment="1">
      <alignment horizontal="center" vertical="center" wrapText="1"/>
    </xf>
    <xf numFmtId="49" fontId="2" fillId="4" borderId="27"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12" xfId="0" applyFont="1" applyFill="1" applyBorder="1" applyAlignment="1">
      <alignment horizontal="center" vertical="center"/>
    </xf>
    <xf numFmtId="0" fontId="2" fillId="4" borderId="1" xfId="0" applyFont="1" applyFill="1" applyBorder="1" applyAlignment="1">
      <alignment horizontal="center" vertical="center"/>
    </xf>
    <xf numFmtId="0" fontId="2" fillId="7" borderId="1" xfId="0" applyFont="1" applyFill="1" applyBorder="1" applyAlignment="1">
      <alignment horizontal="center" vertical="center"/>
    </xf>
    <xf numFmtId="49" fontId="2" fillId="7" borderId="26" xfId="0" applyNumberFormat="1" applyFont="1" applyFill="1" applyBorder="1" applyAlignment="1">
      <alignment horizontal="center" vertical="center" wrapText="1"/>
    </xf>
    <xf numFmtId="49" fontId="2" fillId="7" borderId="9" xfId="0" applyNumberFormat="1" applyFont="1" applyFill="1" applyBorder="1" applyAlignment="1">
      <alignment horizontal="center" vertical="center" wrapText="1"/>
    </xf>
    <xf numFmtId="49" fontId="2" fillId="7" borderId="27" xfId="0" applyNumberFormat="1" applyFont="1" applyFill="1" applyBorder="1" applyAlignment="1">
      <alignment horizontal="center" vertical="center" wrapText="1"/>
    </xf>
    <xf numFmtId="49" fontId="2" fillId="7" borderId="3"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49" fontId="2" fillId="4" borderId="3"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0" fontId="3" fillId="0" borderId="24" xfId="0" applyFont="1" applyFill="1" applyBorder="1" applyAlignment="1">
      <alignment horizontal="center" vertical="center" textRotation="90" wrapText="1"/>
    </xf>
    <xf numFmtId="0" fontId="3" fillId="0" borderId="1" xfId="0" applyFont="1" applyFill="1" applyBorder="1" applyAlignment="1">
      <alignment horizontal="center" vertical="center" textRotation="90" wrapText="1"/>
    </xf>
    <xf numFmtId="0" fontId="3" fillId="6" borderId="24" xfId="0"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0" fontId="3" fillId="0" borderId="25" xfId="0" applyFont="1" applyFill="1" applyBorder="1" applyAlignment="1">
      <alignment horizontal="center" vertical="center" wrapText="1"/>
    </xf>
    <xf numFmtId="1" fontId="3" fillId="6" borderId="24" xfId="0" applyNumberFormat="1" applyFont="1" applyFill="1" applyBorder="1" applyAlignment="1">
      <alignment horizontal="center" vertical="center" textRotation="90" wrapText="1"/>
    </xf>
    <xf numFmtId="1" fontId="3" fillId="6" borderId="1" xfId="0" applyNumberFormat="1" applyFont="1" applyFill="1" applyBorder="1" applyAlignment="1">
      <alignment horizontal="center" vertical="center" textRotation="90" wrapText="1"/>
    </xf>
    <xf numFmtId="0" fontId="3" fillId="0" borderId="4"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2" xfId="0" applyFont="1" applyFill="1" applyBorder="1" applyAlignment="1">
      <alignment horizontal="center" vertical="center"/>
    </xf>
    <xf numFmtId="0" fontId="3" fillId="11" borderId="1" xfId="0" applyFont="1" applyFill="1" applyBorder="1" applyAlignment="1">
      <alignment horizontal="center" vertical="center"/>
    </xf>
    <xf numFmtId="1" fontId="3" fillId="0" borderId="31" xfId="0" applyNumberFormat="1" applyFont="1" applyFill="1" applyBorder="1" applyAlignment="1">
      <alignment horizontal="left" vertical="center"/>
    </xf>
    <xf numFmtId="0" fontId="2" fillId="11" borderId="1" xfId="0" applyFont="1" applyFill="1" applyBorder="1" applyAlignment="1">
      <alignment horizontal="center" vertical="center"/>
    </xf>
    <xf numFmtId="49" fontId="2" fillId="11" borderId="3" xfId="0" applyNumberFormat="1" applyFont="1" applyFill="1" applyBorder="1" applyAlignment="1">
      <alignment horizontal="center" vertical="center" wrapText="1"/>
    </xf>
    <xf numFmtId="49" fontId="2" fillId="11"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9" fillId="0" borderId="1" xfId="0" applyFont="1" applyBorder="1" applyAlignment="1">
      <alignment horizontal="center"/>
    </xf>
    <xf numFmtId="0" fontId="1" fillId="9" borderId="28" xfId="0" applyFont="1" applyFill="1" applyBorder="1" applyAlignment="1">
      <alignment horizontal="center"/>
    </xf>
    <xf numFmtId="0" fontId="0" fillId="9" borderId="29" xfId="0" applyFill="1" applyBorder="1" applyAlignment="1">
      <alignment horizontal="center"/>
    </xf>
    <xf numFmtId="0" fontId="0" fillId="9" borderId="30" xfId="0" applyFill="1" applyBorder="1" applyAlignment="1">
      <alignment horizontal="center"/>
    </xf>
    <xf numFmtId="0" fontId="9" fillId="0" borderId="7" xfId="0" applyFont="1"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4" xfId="0" applyBorder="1" applyAlignment="1">
      <alignment horizontal="center" vertical="center" wrapText="1"/>
    </xf>
    <xf numFmtId="0" fontId="1" fillId="14" borderId="28" xfId="0" applyFont="1" applyFill="1" applyBorder="1" applyAlignment="1">
      <alignment horizontal="center"/>
    </xf>
    <xf numFmtId="0" fontId="0" fillId="14" borderId="29" xfId="0" applyFill="1" applyBorder="1" applyAlignment="1">
      <alignment horizontal="center"/>
    </xf>
    <xf numFmtId="0" fontId="0" fillId="14" borderId="30" xfId="0" applyFill="1" applyBorder="1" applyAlignment="1">
      <alignment horizontal="center"/>
    </xf>
    <xf numFmtId="0" fontId="1" fillId="13" borderId="28" xfId="0" applyFont="1" applyFill="1" applyBorder="1" applyAlignment="1">
      <alignment horizontal="center"/>
    </xf>
    <xf numFmtId="0" fontId="0" fillId="13" borderId="29" xfId="0" applyFill="1" applyBorder="1" applyAlignment="1">
      <alignment horizontal="center"/>
    </xf>
    <xf numFmtId="0" fontId="0" fillId="13" borderId="30" xfId="0" applyFill="1" applyBorder="1" applyAlignment="1">
      <alignment horizontal="center"/>
    </xf>
    <xf numFmtId="0" fontId="1" fillId="7" borderId="28" xfId="0" applyFont="1" applyFill="1" applyBorder="1" applyAlignment="1">
      <alignment horizontal="center"/>
    </xf>
    <xf numFmtId="0" fontId="0" fillId="7" borderId="29" xfId="0" applyFill="1" applyBorder="1" applyAlignment="1">
      <alignment horizontal="center"/>
    </xf>
    <xf numFmtId="0" fontId="0" fillId="7" borderId="30" xfId="0" applyFill="1" applyBorder="1" applyAlignment="1">
      <alignment horizontal="center"/>
    </xf>
    <xf numFmtId="0" fontId="1" fillId="0" borderId="7"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4" xfId="0" applyFont="1" applyBorder="1" applyAlignment="1">
      <alignment horizontal="center" vertical="center" wrapText="1"/>
    </xf>
    <xf numFmtId="0" fontId="1" fillId="10" borderId="28" xfId="0" applyFont="1" applyFill="1" applyBorder="1" applyAlignment="1">
      <alignment horizontal="center"/>
    </xf>
    <xf numFmtId="0" fontId="0" fillId="10" borderId="29" xfId="0" applyFill="1" applyBorder="1" applyAlignment="1">
      <alignment horizontal="center"/>
    </xf>
    <xf numFmtId="0" fontId="0" fillId="10" borderId="30" xfId="0" applyFill="1" applyBorder="1" applyAlignment="1">
      <alignment horizontal="center"/>
    </xf>
    <xf numFmtId="0" fontId="1" fillId="4" borderId="28" xfId="0" applyFont="1" applyFill="1" applyBorder="1" applyAlignment="1">
      <alignment horizontal="center"/>
    </xf>
    <xf numFmtId="0" fontId="0" fillId="4" borderId="29" xfId="0" applyFill="1" applyBorder="1" applyAlignment="1">
      <alignment horizontal="center"/>
    </xf>
    <xf numFmtId="0" fontId="0" fillId="4" borderId="30" xfId="0" applyFill="1" applyBorder="1" applyAlignment="1">
      <alignment horizontal="center"/>
    </xf>
    <xf numFmtId="0" fontId="1" fillId="3" borderId="28" xfId="0" applyFont="1"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cellXfs>
  <cellStyles count="4">
    <cellStyle name="Collegamento ipertestuale" xfId="3" builtinId="8"/>
    <cellStyle name="Migliaia" xfId="1" builtinId="3"/>
    <cellStyle name="Normale" xfId="0" builtinId="0"/>
    <cellStyle name="Normale 2" xfId="2"/>
  </cellStyles>
  <dxfs count="365">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MINUTI GIOCATI</a:t>
            </a:r>
          </a:p>
        </c:rich>
      </c:tx>
      <c:layout>
        <c:manualLayout>
          <c:xMode val="edge"/>
          <c:yMode val="edge"/>
          <c:x val="0.42584186530823787"/>
          <c:y val="2.9143897996357013E-2"/>
        </c:manualLayout>
      </c:layout>
      <c:overlay val="0"/>
      <c:spPr>
        <a:noFill/>
        <a:ln w="25400">
          <a:noFill/>
        </a:ln>
      </c:spPr>
    </c:title>
    <c:autoTitleDeleted val="0"/>
    <c:plotArea>
      <c:layout>
        <c:manualLayout>
          <c:layoutTarget val="inner"/>
          <c:xMode val="edge"/>
          <c:yMode val="edge"/>
          <c:x val="5.6414922656960874E-2"/>
          <c:y val="0.14389799635701309"/>
          <c:w val="0.94085532302092811"/>
          <c:h val="0.61020036429872493"/>
        </c:manualLayout>
      </c:layout>
      <c:barChart>
        <c:barDir val="col"/>
        <c:grouping val="clustered"/>
        <c:varyColors val="0"/>
        <c:ser>
          <c:idx val="1"/>
          <c:order val="0"/>
          <c:spPr>
            <a:solidFill>
              <a:srgbClr val="FF6600"/>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4"/>
            <c:invertIfNegative val="0"/>
            <c:bubble3D val="0"/>
            <c:spPr>
              <a:solidFill>
                <a:srgbClr val="3366FF"/>
              </a:solidFill>
              <a:ln w="12700">
                <a:solidFill>
                  <a:srgbClr val="000000"/>
                </a:solidFill>
                <a:prstDash val="solid"/>
              </a:ln>
            </c:spPr>
          </c:dPt>
          <c:dPt>
            <c:idx val="6"/>
            <c:invertIfNegative val="0"/>
            <c:bubble3D val="0"/>
            <c:spPr>
              <a:solidFill>
                <a:srgbClr val="3366FF"/>
              </a:solidFill>
              <a:ln w="12700">
                <a:solidFill>
                  <a:srgbClr val="000000"/>
                </a:solidFill>
                <a:prstDash val="solid"/>
              </a:ln>
            </c:spPr>
          </c:dPt>
          <c:dPt>
            <c:idx val="8"/>
            <c:invertIfNegative val="0"/>
            <c:bubble3D val="0"/>
            <c:spPr>
              <a:solidFill>
                <a:srgbClr val="3366FF"/>
              </a:solidFill>
              <a:ln w="12700">
                <a:solidFill>
                  <a:srgbClr val="000000"/>
                </a:solidFill>
                <a:prstDash val="solid"/>
              </a:ln>
            </c:spPr>
          </c:dPt>
          <c:dPt>
            <c:idx val="10"/>
            <c:invertIfNegative val="0"/>
            <c:bubble3D val="0"/>
            <c:spPr>
              <a:solidFill>
                <a:srgbClr val="3366FF"/>
              </a:solidFill>
              <a:ln w="12700">
                <a:solidFill>
                  <a:srgbClr val="000000"/>
                </a:solidFill>
                <a:prstDash val="solid"/>
              </a:ln>
            </c:spPr>
          </c:dPt>
          <c:dPt>
            <c:idx val="12"/>
            <c:invertIfNegative val="0"/>
            <c:bubble3D val="0"/>
            <c:spPr>
              <a:solidFill>
                <a:srgbClr val="3366FF"/>
              </a:solidFill>
              <a:ln w="12700">
                <a:solidFill>
                  <a:srgbClr val="000000"/>
                </a:solidFill>
                <a:prstDash val="solid"/>
              </a:ln>
            </c:spPr>
          </c:dPt>
          <c:dPt>
            <c:idx val="18"/>
            <c:invertIfNegative val="0"/>
            <c:bubble3D val="0"/>
            <c:spPr>
              <a:solidFill>
                <a:srgbClr val="3366FF"/>
              </a:solidFill>
              <a:ln w="12700">
                <a:solidFill>
                  <a:srgbClr val="000000"/>
                </a:solidFill>
                <a:prstDash val="solid"/>
              </a:ln>
            </c:spPr>
          </c:dPt>
          <c:dPt>
            <c:idx val="22"/>
            <c:invertIfNegative val="0"/>
            <c:bubble3D val="0"/>
            <c:spPr>
              <a:solidFill>
                <a:srgbClr val="3366FF"/>
              </a:solidFill>
              <a:ln w="12700">
                <a:solidFill>
                  <a:srgbClr val="000000"/>
                </a:solidFill>
                <a:prstDash val="solid"/>
              </a:ln>
            </c:spPr>
          </c:dPt>
          <c:cat>
            <c:strRef>
              <c:f>'PRESENZE COMPETIZIONI'!$B$5:$B$30</c:f>
              <c:strCache>
                <c:ptCount val="26"/>
                <c:pt idx="0">
                  <c:v>Totale</c:v>
                </c:pt>
                <c:pt idx="1">
                  <c:v>Rossini Simone</c:v>
                </c:pt>
                <c:pt idx="2">
                  <c:v>Bertani Enrico</c:v>
                </c:pt>
                <c:pt idx="3">
                  <c:v>Bondi Alberto</c:v>
                </c:pt>
                <c:pt idx="4">
                  <c:v>Campani Maurizio</c:v>
                </c:pt>
                <c:pt idx="5">
                  <c:v>Franzoni Marco</c:v>
                </c:pt>
                <c:pt idx="6">
                  <c:v>Maggi Gianfranco</c:v>
                </c:pt>
                <c:pt idx="7">
                  <c:v>Meglioli Luca</c:v>
                </c:pt>
                <c:pt idx="8">
                  <c:v>Piazzi Nicola</c:v>
                </c:pt>
                <c:pt idx="9">
                  <c:v>Agnesini Simone</c:v>
                </c:pt>
                <c:pt idx="10">
                  <c:v>Barchi Eris</c:v>
                </c:pt>
                <c:pt idx="11">
                  <c:v>Bellei Emanuele</c:v>
                </c:pt>
                <c:pt idx="12">
                  <c:v>Bulgarelli Riccardo</c:v>
                </c:pt>
                <c:pt idx="13">
                  <c:v>Calì Maicol</c:v>
                </c:pt>
                <c:pt idx="14">
                  <c:v>Dotti Vittorio</c:v>
                </c:pt>
                <c:pt idx="15">
                  <c:v>Francia Paolo</c:v>
                </c:pt>
                <c:pt idx="16">
                  <c:v>Guerrieri Marco</c:v>
                </c:pt>
                <c:pt idx="17">
                  <c:v>Rabitti Fabio</c:v>
                </c:pt>
                <c:pt idx="18">
                  <c:v>Rexha Lorenc</c:v>
                </c:pt>
                <c:pt idx="19">
                  <c:v>Sezzi Davide</c:v>
                </c:pt>
                <c:pt idx="20">
                  <c:v>Vincenzi Valerio</c:v>
                </c:pt>
                <c:pt idx="21">
                  <c:v>Brevini Matteo</c:v>
                </c:pt>
                <c:pt idx="22">
                  <c:v>Di Dato Luciano</c:v>
                </c:pt>
                <c:pt idx="23">
                  <c:v>Elimian Felix</c:v>
                </c:pt>
                <c:pt idx="24">
                  <c:v>Silvestri Gino</c:v>
                </c:pt>
                <c:pt idx="25">
                  <c:v>Venturi Francesco</c:v>
                </c:pt>
              </c:strCache>
            </c:strRef>
          </c:cat>
          <c:val>
            <c:numRef>
              <c:f>'PRESENZE COMPETIZIONI'!$E$5:$E$30</c:f>
              <c:numCache>
                <c:formatCode>0</c:formatCode>
                <c:ptCount val="26"/>
                <c:pt idx="0" formatCode="General">
                  <c:v>0</c:v>
                </c:pt>
                <c:pt idx="1">
                  <c:v>2240</c:v>
                </c:pt>
                <c:pt idx="2">
                  <c:v>95</c:v>
                </c:pt>
                <c:pt idx="3">
                  <c:v>1795</c:v>
                </c:pt>
                <c:pt idx="4">
                  <c:v>585</c:v>
                </c:pt>
                <c:pt idx="5">
                  <c:v>1335</c:v>
                </c:pt>
                <c:pt idx="6">
                  <c:v>1355</c:v>
                </c:pt>
                <c:pt idx="7">
                  <c:v>1325</c:v>
                </c:pt>
                <c:pt idx="8">
                  <c:v>1615</c:v>
                </c:pt>
                <c:pt idx="9">
                  <c:v>1450</c:v>
                </c:pt>
                <c:pt idx="10">
                  <c:v>1435</c:v>
                </c:pt>
                <c:pt idx="11">
                  <c:v>925</c:v>
                </c:pt>
                <c:pt idx="12">
                  <c:v>730</c:v>
                </c:pt>
                <c:pt idx="13">
                  <c:v>1205</c:v>
                </c:pt>
                <c:pt idx="14">
                  <c:v>1930</c:v>
                </c:pt>
                <c:pt idx="15">
                  <c:v>370</c:v>
                </c:pt>
                <c:pt idx="16">
                  <c:v>110</c:v>
                </c:pt>
                <c:pt idx="17">
                  <c:v>485</c:v>
                </c:pt>
                <c:pt idx="18">
                  <c:v>315</c:v>
                </c:pt>
                <c:pt idx="19">
                  <c:v>110</c:v>
                </c:pt>
                <c:pt idx="20">
                  <c:v>1315</c:v>
                </c:pt>
                <c:pt idx="21">
                  <c:v>1325</c:v>
                </c:pt>
                <c:pt idx="22">
                  <c:v>1525</c:v>
                </c:pt>
                <c:pt idx="23">
                  <c:v>365</c:v>
                </c:pt>
                <c:pt idx="24">
                  <c:v>255</c:v>
                </c:pt>
                <c:pt idx="25">
                  <c:v>755</c:v>
                </c:pt>
              </c:numCache>
            </c:numRef>
          </c:val>
        </c:ser>
        <c:dLbls>
          <c:showLegendKey val="0"/>
          <c:showVal val="0"/>
          <c:showCatName val="0"/>
          <c:showSerName val="0"/>
          <c:showPercent val="0"/>
          <c:showBubbleSize val="0"/>
        </c:dLbls>
        <c:gapWidth val="150"/>
        <c:axId val="440418640"/>
        <c:axId val="440419184"/>
      </c:barChart>
      <c:catAx>
        <c:axId val="440418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it-IT"/>
          </a:p>
        </c:txPr>
        <c:crossAx val="440419184"/>
        <c:crosses val="autoZero"/>
        <c:auto val="1"/>
        <c:lblAlgn val="ctr"/>
        <c:lblOffset val="100"/>
        <c:tickLblSkip val="1"/>
        <c:tickMarkSkip val="1"/>
        <c:noMultiLvlLbl val="0"/>
      </c:catAx>
      <c:valAx>
        <c:axId val="440419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800" b="0" i="0" u="none" strike="noStrike" baseline="0">
                <a:solidFill>
                  <a:srgbClr val="000000"/>
                </a:solidFill>
                <a:latin typeface="Arial"/>
                <a:ea typeface="Arial"/>
                <a:cs typeface="Arial"/>
              </a:defRPr>
            </a:pPr>
            <a:endParaRPr lang="it-IT"/>
          </a:p>
        </c:txPr>
        <c:crossAx val="44041864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MEDIA MINUTI PER PARTITA E ALLENAMENTI</a:t>
            </a:r>
          </a:p>
        </c:rich>
      </c:tx>
      <c:layout>
        <c:manualLayout>
          <c:xMode val="edge"/>
          <c:yMode val="edge"/>
          <c:x val="0.1109090909090909"/>
          <c:y val="3.090909090909091E-2"/>
        </c:manualLayout>
      </c:layout>
      <c:overlay val="0"/>
      <c:spPr>
        <a:noFill/>
        <a:ln w="25400">
          <a:noFill/>
        </a:ln>
      </c:spPr>
    </c:title>
    <c:autoTitleDeleted val="0"/>
    <c:plotArea>
      <c:layout>
        <c:manualLayout>
          <c:layoutTarget val="inner"/>
          <c:xMode val="edge"/>
          <c:yMode val="edge"/>
          <c:x val="6.4545454545454545E-2"/>
          <c:y val="0.15818195861324447"/>
          <c:w val="0.89818181818181864"/>
          <c:h val="0.60727326640030665"/>
        </c:manualLayout>
      </c:layout>
      <c:barChart>
        <c:barDir val="col"/>
        <c:grouping val="clustered"/>
        <c:varyColors val="0"/>
        <c:ser>
          <c:idx val="1"/>
          <c:order val="0"/>
          <c:tx>
            <c:v>per partita</c:v>
          </c:tx>
          <c:spPr>
            <a:solidFill>
              <a:srgbClr val="FF6600"/>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dPt>
          <c:cat>
            <c:strRef>
              <c:f>'PRESENZE COMPETIZIONI'!$B$5:$B$30</c:f>
              <c:strCache>
                <c:ptCount val="26"/>
                <c:pt idx="0">
                  <c:v>Totale</c:v>
                </c:pt>
                <c:pt idx="1">
                  <c:v>Rossini Simone</c:v>
                </c:pt>
                <c:pt idx="2">
                  <c:v>Bertani Enrico</c:v>
                </c:pt>
                <c:pt idx="3">
                  <c:v>Bondi Alberto</c:v>
                </c:pt>
                <c:pt idx="4">
                  <c:v>Campani Maurizio</c:v>
                </c:pt>
                <c:pt idx="5">
                  <c:v>Franzoni Marco</c:v>
                </c:pt>
                <c:pt idx="6">
                  <c:v>Maggi Gianfranco</c:v>
                </c:pt>
                <c:pt idx="7">
                  <c:v>Meglioli Luca</c:v>
                </c:pt>
                <c:pt idx="8">
                  <c:v>Piazzi Nicola</c:v>
                </c:pt>
                <c:pt idx="9">
                  <c:v>Agnesini Simone</c:v>
                </c:pt>
                <c:pt idx="10">
                  <c:v>Barchi Eris</c:v>
                </c:pt>
                <c:pt idx="11">
                  <c:v>Bellei Emanuele</c:v>
                </c:pt>
                <c:pt idx="12">
                  <c:v>Bulgarelli Riccardo</c:v>
                </c:pt>
                <c:pt idx="13">
                  <c:v>Calì Maicol</c:v>
                </c:pt>
                <c:pt idx="14">
                  <c:v>Dotti Vittorio</c:v>
                </c:pt>
                <c:pt idx="15">
                  <c:v>Francia Paolo</c:v>
                </c:pt>
                <c:pt idx="16">
                  <c:v>Guerrieri Marco</c:v>
                </c:pt>
                <c:pt idx="17">
                  <c:v>Rabitti Fabio</c:v>
                </c:pt>
                <c:pt idx="18">
                  <c:v>Rexha Lorenc</c:v>
                </c:pt>
                <c:pt idx="19">
                  <c:v>Sezzi Davide</c:v>
                </c:pt>
                <c:pt idx="20">
                  <c:v>Vincenzi Valerio</c:v>
                </c:pt>
                <c:pt idx="21">
                  <c:v>Brevini Matteo</c:v>
                </c:pt>
                <c:pt idx="22">
                  <c:v>Di Dato Luciano</c:v>
                </c:pt>
                <c:pt idx="23">
                  <c:v>Elimian Felix</c:v>
                </c:pt>
                <c:pt idx="24">
                  <c:v>Silvestri Gino</c:v>
                </c:pt>
                <c:pt idx="25">
                  <c:v>Venturi Francesco</c:v>
                </c:pt>
              </c:strCache>
            </c:strRef>
          </c:cat>
          <c:val>
            <c:numRef>
              <c:f>'PRESENZE COMPETIZIONI'!$F$5:$F$30</c:f>
              <c:numCache>
                <c:formatCode>0</c:formatCode>
                <c:ptCount val="26"/>
                <c:pt idx="1">
                  <c:v>70</c:v>
                </c:pt>
                <c:pt idx="2">
                  <c:v>10.555555555555555</c:v>
                </c:pt>
                <c:pt idx="3">
                  <c:v>64.107142857142861</c:v>
                </c:pt>
                <c:pt idx="4">
                  <c:v>53.18181818181818</c:v>
                </c:pt>
                <c:pt idx="5">
                  <c:v>53.4</c:v>
                </c:pt>
                <c:pt idx="6">
                  <c:v>61.590909090909093</c:v>
                </c:pt>
                <c:pt idx="7">
                  <c:v>63.095238095238095</c:v>
                </c:pt>
                <c:pt idx="8">
                  <c:v>67.291666666666671</c:v>
                </c:pt>
                <c:pt idx="9">
                  <c:v>60.416666666666664</c:v>
                </c:pt>
                <c:pt idx="10">
                  <c:v>57.4</c:v>
                </c:pt>
                <c:pt idx="11">
                  <c:v>46.25</c:v>
                </c:pt>
                <c:pt idx="12">
                  <c:v>52.142857142857146</c:v>
                </c:pt>
                <c:pt idx="13">
                  <c:v>43.035714285714285</c:v>
                </c:pt>
                <c:pt idx="14">
                  <c:v>62.258064516129032</c:v>
                </c:pt>
                <c:pt idx="15">
                  <c:v>23.125</c:v>
                </c:pt>
                <c:pt idx="16">
                  <c:v>36.666666666666664</c:v>
                </c:pt>
                <c:pt idx="17">
                  <c:v>53.888888888888886</c:v>
                </c:pt>
                <c:pt idx="18">
                  <c:v>19.6875</c:v>
                </c:pt>
                <c:pt idx="19">
                  <c:v>27.5</c:v>
                </c:pt>
                <c:pt idx="20">
                  <c:v>52.6</c:v>
                </c:pt>
                <c:pt idx="21">
                  <c:v>47.321428571428569</c:v>
                </c:pt>
                <c:pt idx="22">
                  <c:v>52.586206896551722</c:v>
                </c:pt>
                <c:pt idx="23">
                  <c:v>40.555555555555557</c:v>
                </c:pt>
                <c:pt idx="24">
                  <c:v>28.333333333333332</c:v>
                </c:pt>
                <c:pt idx="25">
                  <c:v>41.944444444444443</c:v>
                </c:pt>
              </c:numCache>
            </c:numRef>
          </c:val>
        </c:ser>
        <c:ser>
          <c:idx val="0"/>
          <c:order val="1"/>
          <c:tx>
            <c:v>per allenamenti</c:v>
          </c:tx>
          <c:spPr>
            <a:solidFill>
              <a:srgbClr val="3366FF"/>
            </a:solidFill>
            <a:ln w="12700">
              <a:solidFill>
                <a:srgbClr val="000000"/>
              </a:solidFill>
              <a:prstDash val="solid"/>
            </a:ln>
          </c:spPr>
          <c:invertIfNegative val="0"/>
          <c:val>
            <c:numRef>
              <c:f>'PRESENZE COMPETIZIONI'!$D$5:$D$30</c:f>
              <c:numCache>
                <c:formatCode>0</c:formatCode>
                <c:ptCount val="26"/>
                <c:pt idx="1">
                  <c:v>48.695652173913047</c:v>
                </c:pt>
                <c:pt idx="2">
                  <c:v>3.5185185185185186</c:v>
                </c:pt>
                <c:pt idx="3">
                  <c:v>44.875</c:v>
                </c:pt>
                <c:pt idx="4">
                  <c:v>12.1875</c:v>
                </c:pt>
                <c:pt idx="5">
                  <c:v>34.230769230769234</c:v>
                </c:pt>
                <c:pt idx="6">
                  <c:v>33.875</c:v>
                </c:pt>
                <c:pt idx="7">
                  <c:v>45.689655172413794</c:v>
                </c:pt>
                <c:pt idx="8">
                  <c:v>39.390243902439025</c:v>
                </c:pt>
                <c:pt idx="9">
                  <c:v>50</c:v>
                </c:pt>
                <c:pt idx="10">
                  <c:v>62.391304347826086</c:v>
                </c:pt>
                <c:pt idx="11">
                  <c:v>22.560975609756099</c:v>
                </c:pt>
                <c:pt idx="12">
                  <c:v>48.666666666666664</c:v>
                </c:pt>
                <c:pt idx="13">
                  <c:v>26.777777777777779</c:v>
                </c:pt>
                <c:pt idx="14">
                  <c:v>37.115384615384613</c:v>
                </c:pt>
                <c:pt idx="15">
                  <c:v>12.758620689655173</c:v>
                </c:pt>
                <c:pt idx="16">
                  <c:v>9.1666666666666661</c:v>
                </c:pt>
                <c:pt idx="17">
                  <c:v>40.416666666666664</c:v>
                </c:pt>
                <c:pt idx="18">
                  <c:v>8.0769230769230766</c:v>
                </c:pt>
                <c:pt idx="19">
                  <c:v>8.4615384615384617</c:v>
                </c:pt>
                <c:pt idx="20">
                  <c:v>29.222222222222221</c:v>
                </c:pt>
                <c:pt idx="21">
                  <c:v>30.113636363636363</c:v>
                </c:pt>
                <c:pt idx="22">
                  <c:v>56.481481481481481</c:v>
                </c:pt>
                <c:pt idx="23">
                  <c:v>19.210526315789473</c:v>
                </c:pt>
                <c:pt idx="24">
                  <c:v>12.75</c:v>
                </c:pt>
                <c:pt idx="25">
                  <c:v>17.15909090909091</c:v>
                </c:pt>
              </c:numCache>
            </c:numRef>
          </c:val>
        </c:ser>
        <c:dLbls>
          <c:showLegendKey val="0"/>
          <c:showVal val="0"/>
          <c:showCatName val="0"/>
          <c:showSerName val="0"/>
          <c:showPercent val="0"/>
          <c:showBubbleSize val="0"/>
        </c:dLbls>
        <c:gapWidth val="150"/>
        <c:axId val="440408304"/>
        <c:axId val="448018176"/>
      </c:barChart>
      <c:catAx>
        <c:axId val="440408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25" b="0" i="0" u="none" strike="noStrike" baseline="0">
                <a:solidFill>
                  <a:srgbClr val="000000"/>
                </a:solidFill>
                <a:latin typeface="Arial"/>
                <a:ea typeface="Arial"/>
                <a:cs typeface="Arial"/>
              </a:defRPr>
            </a:pPr>
            <a:endParaRPr lang="it-IT"/>
          </a:p>
        </c:txPr>
        <c:crossAx val="448018176"/>
        <c:crosses val="autoZero"/>
        <c:auto val="1"/>
        <c:lblAlgn val="ctr"/>
        <c:lblOffset val="100"/>
        <c:tickLblSkip val="1"/>
        <c:tickMarkSkip val="1"/>
        <c:noMultiLvlLbl val="0"/>
      </c:catAx>
      <c:valAx>
        <c:axId val="448018176"/>
        <c:scaling>
          <c:orientation val="minMax"/>
          <c:max val="7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050" b="0" i="0" u="none" strike="noStrike" baseline="0">
                <a:solidFill>
                  <a:srgbClr val="000000"/>
                </a:solidFill>
                <a:latin typeface="Arial"/>
                <a:ea typeface="Arial"/>
                <a:cs typeface="Arial"/>
              </a:defRPr>
            </a:pPr>
            <a:endParaRPr lang="it-IT"/>
          </a:p>
        </c:txPr>
        <c:crossAx val="440408304"/>
        <c:crosses val="autoZero"/>
        <c:crossBetween val="between"/>
      </c:valAx>
      <c:spPr>
        <a:solidFill>
          <a:srgbClr val="C0C0C0"/>
        </a:solidFill>
        <a:ln w="12700">
          <a:solidFill>
            <a:srgbClr val="808080"/>
          </a:solidFill>
          <a:prstDash val="solid"/>
        </a:ln>
      </c:spPr>
    </c:plotArea>
    <c:legend>
      <c:legendPos val="r"/>
      <c:layout>
        <c:manualLayout>
          <c:xMode val="edge"/>
          <c:yMode val="edge"/>
          <c:x val="0.64363636363636367"/>
          <c:y val="3.8181818181818192E-2"/>
          <c:w val="0.31545454545454554"/>
          <c:h val="6.9090909090909106E-2"/>
        </c:manualLayout>
      </c:layout>
      <c:overlay val="0"/>
      <c:spPr>
        <a:solidFill>
          <a:srgbClr val="FFFFFF"/>
        </a:solidFill>
        <a:ln w="3175">
          <a:solidFill>
            <a:srgbClr val="000000"/>
          </a:solidFill>
          <a:prstDash val="solid"/>
        </a:ln>
      </c:spPr>
      <c:txPr>
        <a:bodyPr/>
        <a:lstStyle/>
        <a:p>
          <a:pPr>
            <a:defRPr sz="1395" b="0"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123825</xdr:colOff>
      <xdr:row>32</xdr:row>
      <xdr:rowOff>66675</xdr:rowOff>
    </xdr:to>
    <xdr:graphicFrame macro="">
      <xdr:nvGraphicFramePr>
        <xdr:cNvPr id="2049"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33</xdr:row>
      <xdr:rowOff>0</xdr:rowOff>
    </xdr:from>
    <xdr:to>
      <xdr:col>17</xdr:col>
      <xdr:colOff>152400</xdr:colOff>
      <xdr:row>65</xdr:row>
      <xdr:rowOff>57150</xdr:rowOff>
    </xdr:to>
    <xdr:graphicFrame macro="">
      <xdr:nvGraphicFramePr>
        <xdr:cNvPr id="2050"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xdr:cNvSpPr txBox="1"/>
      </xdr:nvSpPr>
      <xdr:spPr>
        <a:xfrm>
          <a:off x="47625" y="380998"/>
          <a:ext cx="5153025" cy="15278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132</xdr:row>
      <xdr:rowOff>35719</xdr:rowOff>
    </xdr:to>
    <xdr:sp macro="" textlink="">
      <xdr:nvSpPr>
        <xdr:cNvPr id="14" name="CasellaDiTesto 13"/>
        <xdr:cNvSpPr txBox="1"/>
      </xdr:nvSpPr>
      <xdr:spPr>
        <a:xfrm>
          <a:off x="47625" y="371474"/>
          <a:ext cx="5131594" cy="21666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RAGAZZI OGGI GIOCHIAMO CONTRO L'ULTIMA IN CLASSIFICA  GIRONE DEGLI OPPSEN IN  SERIE B 2 PUNTI, NON HANNO MAI VINTO.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QUINDI ENTRIAMO IN CAMPO SBRAGATI, CHI VUOLE FA IL RISCALDAMENTO CHI NON NE HA VOGLIA NON LO FA O LO FA A MODO SUO, NON GIOCHIAMO DI SQUADRA, TANTO SIAMO SUPERIORI, IL PRIMO TEMPO SAREMO SOPRA 5-0 QUINDI, VOGLIO VEDERE SOLO INDIVIDUALISMO, COLPI DI TACCO, RABONE E SUPERFICIALITA'....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000000"/>
              </a:solidFill>
              <a:effectLst/>
              <a:uLnTx/>
              <a:uFillTx/>
              <a:latin typeface="+mn-lt"/>
              <a:ea typeface="+mn-ea"/>
              <a:cs typeface="+mn-cs"/>
            </a:rPr>
            <a:t>OK SE VOGLIAMO COMPLICARCI LA VITA E VENIRE ELIMINATI PERCHE' ABBIAMO SOTTOVALUTATO L'AVVERSARIO, LA STRADA E' QUESTA.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SE INVECE VOGLIAMO ACCEDERE AI QUARTI DI FINALE DI UNA COMPETIZIONE CHE E 'OBIETTIVO DELLA SOCIETA', ALLORA DOBBIAMO INVECE APPROCCIARE QUESTA SFIDA COME SE FOSSE UNA FINALE.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1" i="0" u="none" strike="noStrike" kern="0" cap="none" spc="0" normalizeH="0" baseline="0" noProof="0">
              <a:ln>
                <a:noFill/>
              </a:ln>
              <a:solidFill>
                <a:srgbClr val="000000"/>
              </a:solidFill>
              <a:effectLst/>
              <a:uLnTx/>
              <a:uFillTx/>
              <a:latin typeface="+mn-lt"/>
              <a:ea typeface="+mn-ea"/>
              <a:cs typeface="+mn-cs"/>
            </a:rPr>
            <a:t>IO HO MOLTA PAURA DI QUESTA PARTITA RAGAZZI NON VE LO NASCONDO</a:t>
          </a:r>
          <a:r>
            <a:rPr kumimoji="0" lang="it-IT" sz="1100" b="0" i="0" u="none" strike="noStrike" kern="0" cap="none" spc="0" normalizeH="0" baseline="0" noProof="0">
              <a:ln>
                <a:noFill/>
              </a:ln>
              <a:solidFill>
                <a:srgbClr val="000000"/>
              </a:solidFill>
              <a:effectLst/>
              <a:uLnTx/>
              <a:uFillTx/>
              <a:latin typeface="+mn-lt"/>
              <a:ea typeface="+mn-ea"/>
              <a:cs typeface="+mn-cs"/>
            </a:rPr>
            <a:t>. </a:t>
          </a:r>
          <a:r>
            <a:rPr kumimoji="0" lang="it-IT" sz="1100" b="1" i="0" u="none" strike="noStrike" kern="0" cap="none" spc="0" normalizeH="0" baseline="0" noProof="0">
              <a:ln>
                <a:noFill/>
              </a:ln>
              <a:solidFill>
                <a:srgbClr val="000000"/>
              </a:solidFill>
              <a:effectLst/>
              <a:uLnTx/>
              <a:uFillTx/>
              <a:latin typeface="+mn-lt"/>
              <a:ea typeface="+mn-ea"/>
              <a:cs typeface="+mn-cs"/>
            </a:rPr>
            <a:t>ABBIAMO SOLO DA PERDERE IN PARTITE COSI', OGGI SERVE MENTALMENTE UNA SQUADRA CON LE PALLE, </a:t>
          </a:r>
          <a:r>
            <a:rPr kumimoji="0" lang="it-IT" sz="1100" b="0" i="0" u="none" strike="noStrike" kern="0" cap="none" spc="0" normalizeH="0" baseline="0" noProof="0">
              <a:ln>
                <a:noFill/>
              </a:ln>
              <a:solidFill>
                <a:srgbClr val="000000"/>
              </a:solidFill>
              <a:effectLst/>
              <a:uLnTx/>
              <a:uFillTx/>
              <a:latin typeface="+mn-lt"/>
              <a:ea typeface="+mn-ea"/>
              <a:cs typeface="+mn-cs"/>
            </a:rPr>
            <a:t>CHE SIA MEMORE DELLE DIFFICOLTA' AVUTE CON LE SQUADRE "PICCOLE", COME CASINA E COME SAN CASSIANO, </a:t>
          </a:r>
          <a:r>
            <a:rPr kumimoji="0" lang="it-IT" sz="1100" b="1" i="0" u="none" strike="noStrike" kern="0" cap="none" spc="0" normalizeH="0" baseline="0" noProof="0">
              <a:ln>
                <a:noFill/>
              </a:ln>
              <a:solidFill>
                <a:srgbClr val="000000"/>
              </a:solidFill>
              <a:effectLst/>
              <a:uLnTx/>
              <a:uFillTx/>
              <a:latin typeface="+mn-lt"/>
              <a:ea typeface="+mn-ea"/>
              <a:cs typeface="+mn-cs"/>
            </a:rPr>
            <a:t>UNA SQUADRA CHE ENTRI IN CAMPO CON FAME E VOGLIA E CHE NON SOTTOVALUTI L'AVVERSARIO</a:t>
          </a:r>
          <a:r>
            <a:rPr kumimoji="0" lang="it-IT" sz="1100" b="0" i="0" u="none" strike="noStrike" kern="0" cap="none" spc="0" normalizeH="0" baseline="0" noProof="0">
              <a:ln>
                <a:noFill/>
              </a:ln>
              <a:solidFill>
                <a:srgbClr val="000000"/>
              </a:solidFill>
              <a:effectLst/>
              <a:uLnTx/>
              <a:uFillTx/>
              <a:latin typeface="+mn-lt"/>
              <a:ea typeface="+mn-ea"/>
              <a:cs typeface="+mn-cs"/>
            </a:rPr>
            <a:t>. I CAMBI LI HO, E MAGARI E' GENTE CHE HA PIU' VOGLIA DI CHI PARTE TITOLARE....QUINDI </a:t>
          </a:r>
          <a:r>
            <a:rPr kumimoji="0" lang="it-IT" sz="1100" b="1" i="0" u="none" strike="noStrike" kern="0" cap="none" spc="0" normalizeH="0" baseline="0" noProof="0">
              <a:ln>
                <a:noFill/>
              </a:ln>
              <a:solidFill>
                <a:srgbClr val="000000"/>
              </a:solidFill>
              <a:effectLst/>
              <a:uLnTx/>
              <a:uFillTx/>
              <a:latin typeface="+mn-lt"/>
              <a:ea typeface="+mn-ea"/>
              <a:cs typeface="+mn-cs"/>
            </a:rPr>
            <a:t>VOGLIO VEDERVI MANGIARE L'ERBA STASERA CHIARO??</a:t>
          </a: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E PENSO CHE TUTTO ACCADA PER PERMETTERCI DI TRARRE DEGLI INSEGNAMENTI: SAN CASSIANO CI DICE CHE SE NON SIAMO UN GRUPPO UNITO E NON RESTIAMO CONCENTRATI DAL PRIMO ALL'ULTIMO MINUTO, DIVENTIAMO UNA SQUADRA COME TANTE ALTRE.</a:t>
          </a:r>
        </a:p>
        <a:p>
          <a:pPr rtl="0"/>
          <a:endParaRPr lang="it-IT" sz="1100" b="1" i="0" cap="small" baseline="0">
            <a:solidFill>
              <a:schemeClr val="dk1"/>
            </a:solidFill>
            <a:effectLst/>
            <a:latin typeface="+mn-lt"/>
            <a:ea typeface="+mn-ea"/>
            <a:cs typeface="+mn-cs"/>
          </a:endParaRPr>
        </a:p>
        <a:p>
          <a:pPr eaLnBrk="1" fontAlgn="auto" latinLnBrk="0" hangingPunct="1"/>
          <a:r>
            <a:rPr lang="it-IT" sz="1100" b="1" i="0" cap="small" baseline="0">
              <a:solidFill>
                <a:schemeClr val="dk1"/>
              </a:solidFill>
              <a:effectLst/>
              <a:latin typeface="+mn-lt"/>
              <a:ea typeface="+mn-ea"/>
              <a:cs typeface="+mn-cs"/>
            </a:rPr>
            <a:t>FORMAZIONE:  </a:t>
          </a:r>
          <a:r>
            <a:rPr lang="it-IT" sz="1100" b="0" i="0" cap="small" baseline="0">
              <a:solidFill>
                <a:schemeClr val="dk1"/>
              </a:solidFill>
              <a:effectLst/>
              <a:latin typeface="+mn-lt"/>
              <a:ea typeface="+mn-ea"/>
              <a:cs typeface="+mn-cs"/>
            </a:rPr>
            <a:t>ROSSO/ FRANZ, NICO, GIAN, ABI/ LUZ, VITTO, ERIS, MAIC/ VENTU, FELIX.</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DIFESA</a:t>
          </a:r>
          <a:r>
            <a:rPr lang="it-IT" sz="1100" b="0" i="0" cap="small" baseline="0">
              <a:solidFill>
                <a:schemeClr val="dk1"/>
              </a:solidFill>
              <a:effectLst/>
              <a:latin typeface="+mn-lt"/>
              <a:ea typeface="+mn-ea"/>
              <a:cs typeface="+mn-cs"/>
            </a:rPr>
            <a:t>:  </a:t>
          </a:r>
          <a:r>
            <a:rPr lang="it-IT" sz="1100" b="0" i="0" u="sng" cap="small" baseline="0">
              <a:solidFill>
                <a:schemeClr val="dk1"/>
              </a:solidFill>
              <a:effectLst/>
              <a:latin typeface="+mn-lt"/>
              <a:ea typeface="+mn-ea"/>
              <a:cs typeface="+mn-cs"/>
            </a:rPr>
            <a:t>GIAN, </a:t>
          </a:r>
          <a:r>
            <a:rPr lang="it-IT" sz="1100" b="0" i="0" cap="small" baseline="0">
              <a:solidFill>
                <a:schemeClr val="dk1"/>
              </a:solidFill>
              <a:effectLst/>
              <a:latin typeface="+mn-lt"/>
              <a:ea typeface="+mn-ea"/>
              <a:cs typeface="+mn-cs"/>
            </a:rPr>
            <a:t>ALLA GUIDA DEL REPARTO ARRETRATO. LORO NON SONO DEI FULMINI, MA DAVANTI HANNO COMUNQUE DUE GIOCATORI TECNICI NASI E NAPOLI. TIENI LA LINEA ALTA PIU' ALTA POSSIBILE, VOGLIO CHE  STASERA PIU' DI ALTER VOLTE GIOCHIAMO NELLA LORO META' CAMPO. </a:t>
          </a:r>
          <a:r>
            <a:rPr lang="it-IT" sz="1100" b="0" i="0" u="sng" cap="small" baseline="0">
              <a:solidFill>
                <a:schemeClr val="dk1"/>
              </a:solidFill>
              <a:effectLst/>
              <a:latin typeface="+mn-lt"/>
              <a:ea typeface="+mn-ea"/>
              <a:cs typeface="+mn-cs"/>
            </a:rPr>
            <a:t>NICO</a:t>
          </a:r>
          <a:r>
            <a:rPr lang="it-IT" sz="1100" b="0" i="0" cap="small" baseline="0">
              <a:solidFill>
                <a:schemeClr val="dk1"/>
              </a:solidFill>
              <a:effectLst/>
              <a:latin typeface="+mn-lt"/>
              <a:ea typeface="+mn-ea"/>
              <a:cs typeface="+mn-cs"/>
            </a:rPr>
            <a:t>, GIRO PALLA VELOCE NON VOGLIO SBAVATURE DIETRO, PALLA POCO IN MEZZO AI PIEDI, SCARICO VELOCE E SICURO.  </a:t>
          </a:r>
        </a:p>
        <a:p>
          <a:pPr eaLnBrk="1" fontAlgn="auto" latinLnBrk="0" hangingPunct="1"/>
          <a:r>
            <a:rPr lang="it-IT" sz="1100" b="0" i="0" u="sng" cap="small" baseline="0">
              <a:solidFill>
                <a:schemeClr val="dk1"/>
              </a:solidFill>
              <a:effectLst/>
              <a:latin typeface="+mn-lt"/>
              <a:ea typeface="+mn-ea"/>
              <a:cs typeface="+mn-cs"/>
            </a:rPr>
            <a:t>I TERZINI </a:t>
          </a:r>
          <a:r>
            <a:rPr lang="it-IT" sz="1100" b="0" i="0" cap="small" baseline="0">
              <a:solidFill>
                <a:schemeClr val="dk1"/>
              </a:solidFill>
              <a:effectLst/>
              <a:latin typeface="+mn-lt"/>
              <a:ea typeface="+mn-ea"/>
              <a:cs typeface="+mn-cs"/>
            </a:rPr>
            <a:t>COME AL SOLITO MOVIMENTO SENZA PALLA IN FASE OFFENSIVA. SE FATTA BENE LA SPINTA CI PERMETTE DI ARRIVARE AL CROSS E SE ANCHE LA PALLA NON CI VIENE GIOCATA IL NOSTRO MOVIMENTO CREA SPAZIO PER ALTRE GIOCATE.  </a:t>
          </a:r>
          <a:r>
            <a:rPr lang="it-IT" sz="1100" b="1" i="0" cap="small" baseline="0">
              <a:solidFill>
                <a:schemeClr val="dk1"/>
              </a:solidFill>
              <a:effectLst/>
              <a:latin typeface="+mn-lt"/>
              <a:ea typeface="+mn-ea"/>
              <a:cs typeface="+mn-cs"/>
            </a:rPr>
            <a:t>E CI POSSIAMO ARRIVARE CON UN GIRO PALLA VELOCE O CON UN CAMBIO CAMPO A CREARE SUPERIORITA SULLE FASCE. </a:t>
          </a:r>
          <a:endParaRPr lang="it-IT" b="1">
            <a:effectLst/>
          </a:endParaRPr>
        </a:p>
        <a:p>
          <a:pPr eaLnBrk="1" fontAlgn="auto" latinLnBrk="0" hangingPunct="1"/>
          <a:r>
            <a:rPr lang="it-IT" sz="1100" b="0" i="0" cap="small" baseline="0">
              <a:solidFill>
                <a:schemeClr val="dk1"/>
              </a:solidFill>
              <a:effectLst/>
              <a:latin typeface="+mn-lt"/>
              <a:ea typeface="+mn-ea"/>
              <a:cs typeface="+mn-cs"/>
            </a:rPr>
            <a:t>VOGLIO ZERO RISCHI E LAMPADINA SEMPRE ACCESA, MASSIMA ATTENZIONE IN MARCATURA E NEI FINALI DI TEMPO, OCCHI E ORECCHIE APERTI SULLE PALLE INATTIVE, OGNUNO BATTEZZA UN UOMO E SE LO TIENE STRETTO.</a:t>
          </a:r>
          <a:endParaRPr lang="it-IT">
            <a:effectLst/>
          </a:endParaRPr>
        </a:p>
        <a:p>
          <a:pPr eaLnBrk="1" fontAlgn="auto" latinLnBrk="0" hangingPunct="1"/>
          <a:r>
            <a:rPr lang="it-IT" sz="1100" b="0" i="0" cap="small" baseline="0">
              <a:solidFill>
                <a:schemeClr val="dk1"/>
              </a:solidFill>
              <a:effectLst/>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endParaRPr lang="it-IT">
            <a:effectLst/>
          </a:endParaRPr>
        </a:p>
        <a:p>
          <a:pPr eaLnBrk="1" fontAlgn="auto" latinLnBrk="0" hangingPunct="1"/>
          <a:r>
            <a:rPr lang="it-IT" sz="1100" b="0" i="0" cap="small" baseline="0">
              <a:solidFill>
                <a:schemeClr val="dk1"/>
              </a:solidFill>
              <a:effectLst/>
              <a:latin typeface="+mn-lt"/>
              <a:ea typeface="+mn-ea"/>
              <a:cs typeface="+mn-cs"/>
            </a:rPr>
            <a:t>A </a:t>
          </a:r>
          <a:r>
            <a:rPr lang="it-IT" sz="1100" b="1" i="0" cap="small" baseline="0">
              <a:solidFill>
                <a:schemeClr val="dk1"/>
              </a:solidFill>
              <a:effectLst/>
              <a:latin typeface="+mn-lt"/>
              <a:ea typeface="+mn-ea"/>
              <a:cs typeface="+mn-cs"/>
            </a:rPr>
            <a:t>SPOT PROVIAMOLO LO STESSO IL LANCIO PER LUZ.</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CENTROCAMPO</a:t>
          </a:r>
          <a:r>
            <a:rPr lang="it-IT" sz="1100" b="0" i="0" cap="small" baseline="0">
              <a:solidFill>
                <a:schemeClr val="dk1"/>
              </a:solidFill>
              <a:effectLst/>
              <a:latin typeface="+mn-lt"/>
              <a:ea typeface="+mn-ea"/>
              <a:cs typeface="+mn-cs"/>
            </a:rPr>
            <a:t>: ERIS E VITTO VORREI VEDERE SMISTARE IL GIOCO E PRESIDIARE LA POSIZIONE TENENDO LE DISTANZE FRA I REPARTI, E LE CATENE LATERALI TERZINO-ESTERNO MUOVERSI IN MANIERA COORDINATA  CERCANDO LA SOVRAPPOSIZIONE, POSSIBILMENTE ARRIVANDO AL CROSS DA FONDO CAMPO PER LE DUE PUNTE. PRECISIONE IN FASE DI DISIMPEGNO. </a:t>
          </a:r>
          <a:r>
            <a:rPr lang="it-IT" sz="1100" b="1" i="0" cap="small" baseline="0">
              <a:solidFill>
                <a:schemeClr val="dk1"/>
              </a:solidFill>
              <a:effectLst/>
              <a:latin typeface="+mn-lt"/>
              <a:ea typeface="+mn-ea"/>
              <a:cs typeface="+mn-cs"/>
            </a:rPr>
            <a:t>PERSA PALLA PRESSING IMMEDIATO SUL POSSESSORE DI PALLA. </a:t>
          </a:r>
        </a:p>
        <a:p>
          <a:pPr eaLnBrk="1" fontAlgn="auto" latinLnBrk="0" hangingPunct="1"/>
          <a:r>
            <a:rPr lang="it-IT" sz="1100" b="0" i="0" cap="small" baseline="0">
              <a:solidFill>
                <a:schemeClr val="dk1"/>
              </a:solidFill>
              <a:effectLst/>
              <a:latin typeface="+mn-lt"/>
              <a:ea typeface="+mn-ea"/>
              <a:cs typeface="+mn-cs"/>
            </a:rPr>
            <a:t>MAI BUTTARE VIA IL PALLONE, RICERCA COSTANTE DEL GIOCO PALLA A TERRA.</a:t>
          </a:r>
        </a:p>
        <a:p>
          <a:pPr eaLnBrk="1" fontAlgn="auto" latinLnBrk="0" hangingPunct="1"/>
          <a:r>
            <a:rPr lang="it-IT" sz="1100" b="0" i="0" cap="small" baseline="0">
              <a:solidFill>
                <a:schemeClr val="dk1"/>
              </a:solidFill>
              <a:effectLst/>
              <a:latin typeface="+mn-lt"/>
              <a:ea typeface="+mn-ea"/>
              <a:cs typeface="+mn-cs"/>
            </a:rPr>
            <a:t>FONDAMENTALE PERO' E' CHE LA SQUADRA SIA CORTA. SE NO SI CREANO BUCHI TRA LE LINEE E SI RISCHIANO CONTROPIEDI. QUANDO ATTACCHIAMO QUINDI BISOGNA SALIRE E ACCORCIARE LE DISTANZE CERCANDO DI GIOCARE TUTTI NELLA META' CAMPO AVVERSARIA. </a:t>
          </a:r>
          <a:r>
            <a:rPr lang="it-IT" sz="1100" b="1" i="0" cap="small" baseline="0">
              <a:solidFill>
                <a:schemeClr val="dk1"/>
              </a:solidFill>
              <a:effectLst/>
              <a:latin typeface="+mn-lt"/>
              <a:ea typeface="+mn-ea"/>
              <a:cs typeface="+mn-cs"/>
            </a:rPr>
            <a:t>IN FASE DI NON POSSESSO E' FONDAMENTALE CHE GLI ESTERNI STRINGANO IN MEZZO AL CAMPO PER NON LASCIARE IN SUPERIORITA' IL CENTROCAMPO AVVERSARIO. ENTRAMBE LE PUNTE SEMPRE DIETRO LA LINEA DELLA PALLA.</a:t>
          </a:r>
        </a:p>
        <a:p>
          <a:pPr eaLnBrk="1" fontAlgn="auto" latinLnBrk="0" hangingPunct="1"/>
          <a:r>
            <a:rPr lang="it-IT" sz="1100" b="0" i="0" cap="small" baseline="0">
              <a:solidFill>
                <a:schemeClr val="dk1"/>
              </a:solidFill>
              <a:effectLst/>
              <a:latin typeface="+mn-lt"/>
              <a:ea typeface="+mn-ea"/>
              <a:cs typeface="+mn-cs"/>
            </a:rPr>
            <a:t>I CC DEVONO SFALSARSI E ACCOMPAGNARE L'AZIONE, VIETATO FARSI TIRARE FUORI POSIZIONE GIOCATE SEMPLICI: </a:t>
          </a:r>
        </a:p>
        <a:p>
          <a:pPr eaLnBrk="1" fontAlgn="auto" latinLnBrk="0" hangingPunct="1"/>
          <a:r>
            <a:rPr lang="it-IT" sz="1100" b="0" i="0" cap="small" baseline="0">
              <a:solidFill>
                <a:schemeClr val="dk1"/>
              </a:solidFill>
              <a:effectLst/>
              <a:latin typeface="+mn-lt"/>
              <a:ea typeface="+mn-ea"/>
              <a:cs typeface="+mn-cs"/>
            </a:rPr>
            <a:t>TERZINO-CC-ALA-CC/TERZINO-CAMBIO CAMPO</a:t>
          </a:r>
        </a:p>
        <a:p>
          <a:pPr eaLnBrk="1" fontAlgn="auto" latinLnBrk="0" hangingPunct="1"/>
          <a:r>
            <a:rPr lang="it-IT" sz="1100" b="0" i="0" cap="small" baseline="0">
              <a:solidFill>
                <a:schemeClr val="dk1"/>
              </a:solidFill>
              <a:effectLst/>
              <a:latin typeface="+mn-lt"/>
              <a:ea typeface="+mn-ea"/>
              <a:cs typeface="+mn-cs"/>
            </a:rPr>
            <a:t>1)  PROVARE SPESSO IL CAMBIO CAMPO PER ALLARGARE IL GIOCO IN MANIERA VELOCE, SULLE ALI </a:t>
          </a:r>
        </a:p>
        <a:p>
          <a:pPr eaLnBrk="1" fontAlgn="auto" latinLnBrk="0" hangingPunct="1"/>
          <a:r>
            <a:rPr lang="it-IT" sz="1100" b="0" i="0" cap="small" baseline="0">
              <a:solidFill>
                <a:schemeClr val="dk1"/>
              </a:solidFill>
              <a:effectLst/>
              <a:latin typeface="+mn-lt"/>
              <a:ea typeface="+mn-ea"/>
              <a:cs typeface="+mn-cs"/>
            </a:rPr>
            <a:t>2)  </a:t>
          </a:r>
          <a:r>
            <a:rPr lang="it-IT" sz="1100" b="1" i="0" cap="small" baseline="0">
              <a:solidFill>
                <a:schemeClr val="dk1"/>
              </a:solidFill>
              <a:effectLst/>
              <a:latin typeface="+mn-lt"/>
              <a:ea typeface="+mn-ea"/>
              <a:cs typeface="+mn-cs"/>
            </a:rPr>
            <a:t>PROVARE A VERTICALIZZARE PER IL CENTRAVANTI </a:t>
          </a: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LE GIOCATE IN ALLENAMENTO LE ABBIAMO PROVATE, MI PIACEREBBE VEDERNE QUALCUNA. IN OGNI CASO, MAI BUTTARE VIA IL PALLONE, RICERCA COSTANTE DEL GIOCO PALLA A TERRA.</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ATTACCO</a:t>
          </a:r>
          <a:r>
            <a:rPr lang="it-IT" sz="1100" b="0" i="0" cap="small" baseline="0">
              <a:solidFill>
                <a:schemeClr val="dk1"/>
              </a:solidFill>
              <a:effectLst/>
              <a:latin typeface="+mn-lt"/>
              <a:ea typeface="+mn-ea"/>
              <a:cs typeface="+mn-cs"/>
            </a:rPr>
            <a:t>:  </a:t>
          </a:r>
          <a:r>
            <a:rPr lang="it-IT" sz="1100" b="0" i="0" u="sng" cap="small" baseline="0">
              <a:solidFill>
                <a:schemeClr val="dk1"/>
              </a:solidFill>
              <a:effectLst/>
              <a:latin typeface="+mn-lt"/>
              <a:ea typeface="+mn-ea"/>
              <a:cs typeface="+mn-cs"/>
            </a:rPr>
            <a:t>VENTU</a:t>
          </a:r>
          <a:r>
            <a:rPr lang="it-IT" sz="1100" b="0" i="0" cap="small" baseline="0">
              <a:solidFill>
                <a:schemeClr val="dk1"/>
              </a:solidFill>
              <a:effectLst/>
              <a:latin typeface="+mn-lt"/>
              <a:ea typeface="+mn-ea"/>
              <a:cs typeface="+mn-cs"/>
            </a:rPr>
            <a:t> PUNTO DI RIFERIMENTO, GIOCHI DA CENTRAVANTI. LASCIA SVARIARE </a:t>
          </a:r>
          <a:r>
            <a:rPr lang="it-IT" sz="1100" b="0" i="0" u="sng" cap="small" baseline="0">
              <a:solidFill>
                <a:schemeClr val="dk1"/>
              </a:solidFill>
              <a:effectLst/>
              <a:latin typeface="+mn-lt"/>
              <a:ea typeface="+mn-ea"/>
              <a:cs typeface="+mn-cs"/>
            </a:rPr>
            <a:t>FELIX </a:t>
          </a:r>
          <a:r>
            <a:rPr lang="it-IT" sz="1100" b="0" i="0" cap="small" baseline="0">
              <a:solidFill>
                <a:schemeClr val="dk1"/>
              </a:solidFill>
              <a:effectLst/>
              <a:latin typeface="+mn-lt"/>
              <a:ea typeface="+mn-ea"/>
              <a:cs typeface="+mn-cs"/>
            </a:rPr>
            <a:t>CHE FARA' PIU' MOVIMENTO. OBIETTIVO PRIMARIO DI OGGI, OVVIAMENTE DOPO IL GOL, E' QUELLO DI TENERE SU IL PALLONE, FACCIAMO RESPIRARE LA SQUADRA RAGAZZI. PER I CENTROCAMPISTI: VENTU, CERCHIAMOLO SUI PIEDI, PRONTI A RICEVERE LA SPONDA, FELIX INVECE DEVE DARCI PROFONDITA', VOGLIO IMBECCATE NELLO SPAZIO E RASOTERRA. E' VELOCE PUO' FARE LA DIFFERENZA. </a:t>
          </a:r>
          <a:endParaRPr lang="it-IT">
            <a:effectLst/>
          </a:endParaRPr>
        </a:p>
        <a:p>
          <a:pPr eaLnBrk="1" fontAlgn="auto" latinLnBrk="0" hangingPunct="1"/>
          <a:r>
            <a:rPr lang="it-IT" sz="1100" b="0" i="0" cap="small" baseline="0">
              <a:solidFill>
                <a:schemeClr val="dk1"/>
              </a:solidFill>
              <a:effectLst/>
              <a:latin typeface="+mn-lt"/>
              <a:ea typeface="+mn-ea"/>
              <a:cs typeface="+mn-cs"/>
            </a:rPr>
            <a:t>FELIX, GIOCA PER LA SQUADRA, ALTRUISMO E SEMPLICITA'. SE TAGLI VERSO IL CENTRO OGGI BOLLI: SE IMPARI A FARE BENE QUESTO MOVIMENTO VERSO LAPORTA, LA PALLA PRIMA O POI I NOSTRI CENTROCAMPISTI TE LA METTONO LA' DIETRO LA LINEA DIFENSIVA.</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PRIMA RECUPERIAMO PALLA MEGLIO E' E SE LO FACCIAMO IL PIU' ALTO POSSIBILE SIAMO PIU' VICINI ALLA LORO PORTA E PIU' LONTANI DALLA NOSTRA. </a:t>
          </a: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VENTU RIENTRI A SALTARE IN AREA SULLE PALLE INATTIVE A SFAVORE.</a:t>
          </a: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-RIGORI: ERIS</a:t>
          </a:r>
        </a:p>
        <a:p>
          <a:pPr eaLnBrk="1" fontAlgn="auto" latinLnBrk="0" hangingPunct="1"/>
          <a:r>
            <a:rPr lang="it-IT" sz="1100" b="0" i="0" cap="small" baseline="0">
              <a:solidFill>
                <a:schemeClr val="dk1"/>
              </a:solidFill>
              <a:effectLst/>
              <a:latin typeface="+mn-lt"/>
              <a:ea typeface="+mn-ea"/>
              <a:cs typeface="+mn-cs"/>
            </a:rPr>
            <a:t>-PUNIZIONI: ERIS</a:t>
          </a:r>
        </a:p>
        <a:p>
          <a:pPr eaLnBrk="1" fontAlgn="auto" latinLnBrk="0" hangingPunct="1"/>
          <a:r>
            <a:rPr lang="it-IT" sz="1100" b="0" i="0" cap="small" baseline="0">
              <a:solidFill>
                <a:schemeClr val="dk1"/>
              </a:solidFill>
              <a:effectLst/>
              <a:latin typeface="+mn-lt"/>
              <a:ea typeface="+mn-ea"/>
              <a:cs typeface="+mn-cs"/>
            </a:rPr>
            <a:t>-ANGOLI: SCHEMA</a:t>
          </a:r>
          <a:endParaRPr lang="it-IT">
            <a:effectLst/>
          </a:endParaRPr>
        </a:p>
        <a:p>
          <a:pPr eaLnBrk="1" fontAlgn="auto" latinLnBrk="0" hangingPunct="1"/>
          <a:r>
            <a:rPr lang="it-IT" sz="1100" b="0" i="0" cap="small" baseline="0">
              <a:solidFill>
                <a:schemeClr val="dk1"/>
              </a:solidFill>
              <a:effectLst/>
              <a:latin typeface="+mn-lt"/>
              <a:ea typeface="+mn-ea"/>
              <a:cs typeface="+mn-cs"/>
            </a:rPr>
            <a:t>CHI ESCE SI RICORDI DI DARE LE CONSEGNE A CHI ENTRA:  POSIZIONE  IN BARRIERA E CORNER IN ATTACCO.</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RACCOMANDAZIONI:</a:t>
          </a:r>
          <a:endParaRPr lang="it-IT">
            <a:effectLst/>
          </a:endParaRPr>
        </a:p>
        <a:p>
          <a:pPr eaLnBrk="1" fontAlgn="auto" latinLnBrk="0" hangingPunct="1"/>
          <a:r>
            <a:rPr lang="it-IT" sz="1100" b="0" i="0" cap="small" baseline="0">
              <a:solidFill>
                <a:schemeClr val="dk1"/>
              </a:solidFill>
              <a:effectLst/>
              <a:latin typeface="+mn-lt"/>
              <a:ea typeface="+mn-ea"/>
              <a:cs typeface="+mn-cs"/>
            </a:rPr>
            <a:t>GESTIONE DEI TEMPI DI GIOCO. NO FRENESIA!</a:t>
          </a:r>
          <a:endParaRPr lang="it-IT">
            <a:effectLst/>
          </a:endParaRPr>
        </a:p>
        <a:p>
          <a:pPr eaLnBrk="1" fontAlgn="auto" latinLnBrk="0" hangingPunct="1"/>
          <a:r>
            <a:rPr lang="it-IT" sz="1100" b="1" i="0" cap="small" baseline="0">
              <a:solidFill>
                <a:schemeClr val="dk1"/>
              </a:solidFill>
              <a:effectLst/>
              <a:latin typeface="+mn-lt"/>
              <a:ea typeface="+mn-ea"/>
              <a:cs typeface="+mn-cs"/>
            </a:rPr>
            <a:t>RIMESSE LATERALI A SFAVORE: ATTACCATI, NON A DUE METRI</a:t>
          </a:r>
          <a:endParaRPr lang="it-IT" b="1">
            <a:effectLst/>
          </a:endParaRPr>
        </a:p>
        <a:p>
          <a:pPr eaLnBrk="1" fontAlgn="auto" latinLnBrk="0" hangingPunct="1"/>
          <a:r>
            <a:rPr lang="it-IT" sz="1100" b="0" i="0" cap="small" baseline="0">
              <a:solidFill>
                <a:schemeClr val="dk1"/>
              </a:solidFill>
              <a:effectLst/>
              <a:latin typeface="+mn-lt"/>
              <a:ea typeface="+mn-ea"/>
              <a:cs typeface="+mn-cs"/>
            </a:rPr>
            <a:t>RIMESSE LATERALI A FAVORE OLTRE LA META' CAMPO: SI PUO' PROVARE ANCHE  UNO-DUE E CAMBIO CAMPO .</a:t>
          </a:r>
          <a:endParaRPr lang="it-IT">
            <a:effectLst/>
          </a:endParaRPr>
        </a:p>
        <a:p>
          <a:pPr eaLnBrk="1" fontAlgn="auto" latinLnBrk="0" hangingPunct="1"/>
          <a:r>
            <a:rPr lang="it-IT" sz="1100" b="0" i="0" cap="small" baseline="0">
              <a:solidFill>
                <a:schemeClr val="dk1"/>
              </a:solidFill>
              <a:effectLst/>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INTERVALLO:</a:t>
          </a:r>
          <a:endParaRPr lang="it-IT">
            <a:effectLst/>
          </a:endParaRPr>
        </a:p>
        <a:p>
          <a:pPr eaLnBrk="1" fontAlgn="auto" latinLnBrk="0" hangingPunct="1"/>
          <a:r>
            <a:rPr lang="it-IT" sz="1100" b="0" i="0" cap="small" baseline="0">
              <a:solidFill>
                <a:schemeClr val="dk1"/>
              </a:solidFill>
              <a:effectLst/>
              <a:latin typeface="+mn-lt"/>
              <a:ea typeface="+mn-ea"/>
              <a:cs typeface="+mn-cs"/>
            </a:rPr>
            <a:t>CALI DI CONCENTRAZIONE</a:t>
          </a:r>
          <a:endParaRPr lang="it-IT">
            <a:effectLst/>
          </a:endParaRPr>
        </a:p>
        <a:p>
          <a:pPr eaLnBrk="1" fontAlgn="auto" latinLnBrk="0" hangingPunct="1"/>
          <a:r>
            <a:rPr lang="it-IT" sz="1100" b="0" i="0" cap="small" baseline="0">
              <a:solidFill>
                <a:schemeClr val="dk1"/>
              </a:solidFill>
              <a:effectLst/>
              <a:latin typeface="+mn-lt"/>
              <a:ea typeface="+mn-ea"/>
              <a:cs typeface="+mn-cs"/>
            </a:rPr>
            <a:t>GESTIONE DEI TEMPI DI GIOCO</a:t>
          </a:r>
          <a:endParaRPr lang="it-IT">
            <a:effectLst/>
          </a:endParaRPr>
        </a:p>
        <a:p>
          <a:pPr eaLnBrk="1" fontAlgn="auto" latinLnBrk="0" hangingPunct="1"/>
          <a:r>
            <a:rPr lang="it-IT" sz="1100" b="0" i="0" cap="small" baseline="0">
              <a:solidFill>
                <a:schemeClr val="dk1"/>
              </a:solidFill>
              <a:effectLst/>
              <a:latin typeface="+mn-lt"/>
              <a:ea typeface="+mn-ea"/>
              <a:cs typeface="+mn-cs"/>
            </a:rPr>
            <a:t>FURBIZIA, GUADAGNIAMO CALCI PIAZZATI</a:t>
          </a:r>
          <a:endParaRPr lang="it-IT">
            <a:effectLst/>
          </a:endParaRPr>
        </a:p>
        <a:p>
          <a:pPr eaLnBrk="1" fontAlgn="auto" latinLnBrk="0" hangingPunct="1"/>
          <a:r>
            <a:rPr lang="it-IT" sz="1100" b="0" i="0" cap="small" baseline="0">
              <a:solidFill>
                <a:schemeClr val="dk1"/>
              </a:solidFill>
              <a:effectLst/>
              <a:latin typeface="+mn-lt"/>
              <a:ea typeface="+mn-ea"/>
              <a:cs typeface="+mn-cs"/>
            </a:rPr>
            <a:t>DAVANTI TENIAMO SU QUALCHE PALLA E FACCIAMO RESPIRARE LA SQUADRA</a:t>
          </a:r>
          <a:endParaRPr lang="it-IT">
            <a:effectLst/>
          </a:endParaRPr>
        </a:p>
        <a:p>
          <a:pPr eaLnBrk="1" fontAlgn="auto" latinLnBrk="0" hangingPunct="1"/>
          <a:r>
            <a:rPr lang="it-IT" sz="1100" b="0" i="0" cap="small" baseline="0">
              <a:solidFill>
                <a:schemeClr val="dk1"/>
              </a:solidFill>
              <a:effectLst/>
              <a:latin typeface="+mn-lt"/>
              <a:ea typeface="+mn-ea"/>
              <a:cs typeface="+mn-cs"/>
            </a:rPr>
            <a:t>INTERDIZIONE PIU' DECISA</a:t>
          </a:r>
          <a:endParaRPr lang="it-IT">
            <a:effectLst/>
          </a:endParaRPr>
        </a:p>
        <a:p>
          <a:pPr eaLnBrk="1" fontAlgn="auto" latinLnBrk="0" hangingPunct="1"/>
          <a:r>
            <a:rPr lang="it-IT" sz="1100" b="0" i="0" cap="small" baseline="0">
              <a:solidFill>
                <a:schemeClr val="dk1"/>
              </a:solidFill>
              <a:effectLst/>
              <a:latin typeface="+mn-lt"/>
              <a:ea typeface="+mn-ea"/>
              <a:cs typeface="+mn-cs"/>
            </a:rPr>
            <a:t>CENTRARE LO SPECCHIO</a:t>
          </a:r>
          <a:endParaRPr lang="it-IT">
            <a:effectLst/>
          </a:endParaRPr>
        </a:p>
        <a:p>
          <a:pPr eaLnBrk="1" fontAlgn="auto" latinLnBrk="0" hangingPunct="1"/>
          <a:r>
            <a:rPr lang="it-IT" sz="1100" b="0" i="0" cap="small" baseline="0">
              <a:solidFill>
                <a:schemeClr val="dk1"/>
              </a:solidFill>
              <a:effectLst/>
              <a:latin typeface="+mn-lt"/>
              <a:ea typeface="+mn-ea"/>
              <a:cs typeface="+mn-cs"/>
            </a:rPr>
            <a:t>RALLENTARE O ACCELERARE IL RITMO</a:t>
          </a:r>
          <a:endParaRPr lang="it-IT">
            <a:effectLst/>
          </a:endParaRPr>
        </a:p>
        <a:p>
          <a:pPr eaLnBrk="1" fontAlgn="auto" latinLnBrk="0" hangingPunct="1"/>
          <a:r>
            <a:rPr lang="it-IT" sz="1100" b="0" i="0" cap="small" baseline="0">
              <a:solidFill>
                <a:schemeClr val="dk1"/>
              </a:solidFill>
              <a:effectLst/>
              <a:latin typeface="+mn-lt"/>
              <a:ea typeface="+mn-ea"/>
              <a:cs typeface="+mn-cs"/>
            </a:rPr>
            <a:t>SE SIAMO SOTTO: RICORDARE BORETTO</a:t>
          </a:r>
          <a:endParaRPr lang="it-IT">
            <a:effectLst/>
          </a:endParaRPr>
        </a:p>
        <a:p>
          <a:pPr eaLnBrk="1" fontAlgn="auto" latinLnBrk="0" hangingPunct="1"/>
          <a:r>
            <a:rPr lang="it-IT" sz="1100" b="0" i="0" cap="small" baseline="0">
              <a:solidFill>
                <a:schemeClr val="dk1"/>
              </a:solidFill>
              <a:effectLst/>
              <a:latin typeface="+mn-lt"/>
              <a:ea typeface="+mn-ea"/>
              <a:cs typeface="+mn-cs"/>
            </a:rPr>
            <a:t>SE SIAMO SOPRA: RICORDARE COPPA PILASTRO CHE LO SVARIONE E' SEMPRE DIETRO L'ANGOLO.</a:t>
          </a: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endParaRPr lang="it-IT">
            <a:effectLst/>
          </a:endParaRPr>
        </a:p>
        <a:p>
          <a:r>
            <a:rPr lang="it-IT" sz="1100"/>
            <a:t>EVENTUALI RIGORISTI:</a:t>
          </a:r>
        </a:p>
        <a:p>
          <a:r>
            <a:rPr lang="it-IT" sz="1100"/>
            <a:t>ERIS</a:t>
          </a:r>
        </a:p>
        <a:p>
          <a:r>
            <a:rPr lang="it-IT" sz="1100"/>
            <a:t>ZINHO</a:t>
          </a:r>
        </a:p>
        <a:p>
          <a:r>
            <a:rPr lang="it-IT" sz="1100"/>
            <a:t>NICO</a:t>
          </a:r>
        </a:p>
        <a:p>
          <a:r>
            <a:rPr lang="it-IT" sz="1100"/>
            <a:t>GIAN</a:t>
          </a:r>
        </a:p>
        <a:p>
          <a:r>
            <a:rPr lang="it-IT" sz="1100"/>
            <a:t>MEGLIO</a:t>
          </a:r>
        </a:p>
        <a:p>
          <a:r>
            <a:rPr lang="it-IT" sz="1100"/>
            <a:t>PAOLO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15" name="CasellaDiTesto 14"/>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6" name="CasellaDiTesto 1"/>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8" name="CasellaDiTesto 17"/>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9" name="CasellaDiTesto 1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125</xdr:row>
      <xdr:rowOff>9526</xdr:rowOff>
    </xdr:to>
    <xdr:sp macro="" textlink="">
      <xdr:nvSpPr>
        <xdr:cNvPr id="22" name="CasellaDiTesto 21"/>
        <xdr:cNvSpPr txBox="1"/>
      </xdr:nvSpPr>
      <xdr:spPr>
        <a:xfrm>
          <a:off x="47625" y="381002"/>
          <a:ext cx="5153025" cy="20164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FOCALIZZIAMOCI SU COSA MIGLIORARE DALLA PRESTAZIONE SCORSA: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APPROCCIO</a:t>
          </a:r>
          <a:r>
            <a:rPr lang="it-IT" sz="1100" b="0" i="0" u="none" strike="noStrike" baseline="0">
              <a:solidFill>
                <a:srgbClr val="000000"/>
              </a:solidFill>
              <a:latin typeface="Calibri"/>
            </a:rPr>
            <a:t>, E' MANCATA DA SUBITO LA CATTIVERIA, NON SO SE E' STATO PERCHE' SI E' SOTTOVALUTATO L'AVVERSARIO O COS'ALTRO, PERO' SE NON SI VA IN CAMPO CON L'ATTEGGIAMENTO CHE ABBIAMO AVUTO NEL SECONDO TEMPO SARA' SEMPRE DIFFICILISSIMO RIUSCIRE A VINCERE.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TROPPO NERVOSISMO</a:t>
          </a:r>
          <a:r>
            <a:rPr lang="it-IT" sz="1100" b="0" i="0" u="none" strike="noStrike" baseline="0">
              <a:solidFill>
                <a:srgbClr val="000000"/>
              </a:solidFill>
              <a:latin typeface="Calibri"/>
            </a:rPr>
            <a:t>, ANCHE TRA DI NOI. SONO SITUAZIONI CHE FACCIO FATICA A CAPIRE E CHE NON PORTANO A NULLA DI BUONO. BISOGNA AIUTARSI IN CAPO NON CRITICARSI.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MANCATE GIOCATE SEMPLICI E GEOMETRIE</a:t>
          </a:r>
          <a:r>
            <a:rPr lang="it-IT" sz="1100" b="0" i="0" u="none" strike="noStrike" baseline="0">
              <a:solidFill>
                <a:srgbClr val="000000"/>
              </a:solidFill>
              <a:latin typeface="Calibri"/>
            </a:rPr>
            <a:t>.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OGGI ABBIAMO LA POSSIBILITA' DI RISCATTARCI A PATTO CHE NON SOTTOVALUTIAMO GLI AVVERSARI E FACCIAMO TESORO DI QUANTO ACCADUTO GIOVEDI'. PERCIO' VORREI CHE RIPARTISSIMO CON LO </a:t>
          </a:r>
          <a:r>
            <a:rPr lang="it-IT" sz="1100" b="1" i="0" u="none" strike="noStrike" baseline="0">
              <a:solidFill>
                <a:srgbClr val="000000"/>
              </a:solidFill>
              <a:latin typeface="Calibri"/>
            </a:rPr>
            <a:t>STESSO ATTEGGIAMENTO E LA VOGLIA MESSI IN CAMPO SECONDO TEMPO, QUINDI  ALTI DA SUBITO E GIRO PALLA FATTO VELOCE E A CAVALLO DEL CENTROCAMPO, VOGLIO CHE GIOCHIAMO PALLA NELLA LORO META' CAMPO E CHE SIAMO NOI A FARE LA PARTITA.</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 </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ROBBY, NICO, BULGA, ABI/ WALLY, CAP, GUERRO/ LUCIO, VENTU, ERIS.</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BULGA GUIDI TU LA DIFESA, QUINDI DIETRO RAGAZZI NICO E TERZINI, SEMPRE ORECCHIE E OCCHI AL FLACO. TIENI</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IL GIRO PALLA VA FATTO VELOCE, QUINDI PASSAGGI DI PRIMA O DI SECONDA. SE TI CAPITA DI USCIRE PALLA AL PIEDE VOGLIO CHE SI FERMI IL CAP.</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FLACO SE SIAMO PRESSATI SI LANCIA LUNGO PER LE PUNTE, E A SPOT PROVIAMOLO LO STESSO IL LANCIO PER LA SPIZZATA DI VENTU CON ERIS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CAP DETTI I TEMPI DELLA SQUADRA. SEI IL NOSTRO BARICENTRO. E' IN BASE ALLA TUA POSIZIONE CHE LA SQUADRA SI SBILANCIA, SI SCHIACCIA O REASTA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VENTU.</a:t>
          </a:r>
        </a:p>
        <a:p>
          <a:pPr algn="l" rtl="0">
            <a:defRPr sz="1000"/>
          </a:pPr>
          <a:r>
            <a:rPr lang="it-IT" sz="1100" b="0" i="0" u="none" strike="noStrike" baseline="0">
              <a:solidFill>
                <a:srgbClr val="000000"/>
              </a:solidFill>
              <a:latin typeface="Calibri"/>
            </a:rPr>
            <a:t>I DUE INTERNI, WALLY A DESTRA, GUERRO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VENTU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 DATO CHE IL CAMPO E' AMPIO.</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ERIS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VENTU MENTRE LUCIO E ERIS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ERIS/NICO</a:t>
          </a:r>
        </a:p>
        <a:p>
          <a:pPr algn="l" rtl="0">
            <a:defRPr sz="1000"/>
          </a:pPr>
          <a:r>
            <a:rPr lang="it-IT" sz="1100" b="0" i="0" u="none" strike="noStrike" baseline="0">
              <a:solidFill>
                <a:srgbClr val="000000"/>
              </a:solidFill>
              <a:latin typeface="Calibri"/>
            </a:rPr>
            <a:t>-PUNIZIONI:  DAL LIMITE ERIS, BULGA DA PIU' LONTANO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131</xdr:row>
      <xdr:rowOff>9525</xdr:rowOff>
    </xdr:to>
    <xdr:sp macro="" textlink="">
      <xdr:nvSpPr>
        <xdr:cNvPr id="27" name="CasellaDiTesto 26"/>
        <xdr:cNvSpPr txBox="1"/>
      </xdr:nvSpPr>
      <xdr:spPr>
        <a:xfrm>
          <a:off x="47625" y="381000"/>
          <a:ext cx="5153025" cy="2113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RAGAZZI METTIAMOCI IN TESTA UNA COSA: SE VOGLIAMO MIGLIORARE, DIVENTARE PIU' SQUADRA,  BISOGNA CHE FACCIAMO TESORO DEGLI ERRORI COMMESSI. FARNE TESORO VUOL DIRE NON RIPETERLI, VUOL DIRE AVERE IMPARATO LA LEZIONE.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APPROCCIO CORRETTO DAL RISCALDAMENTO: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-POCA CACIARA E CONCENTRAZIONE RIVOLTA A QUELLO CHE CI ASPETTA.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-PARTENZA FORTE, NON REGALIAMO MINUTI.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-SOPRATTUTTO SE CAPITERA' DI ESSERE IN VANTAGGIO NON DEVE CAMBIARE NULLA A LIVELLO DI TESTA E DI GRINTA, ANZI VISTI I PRECEDENTI NOSTRI BISOGNA METTERCI QUALCOSA IN PIU'</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-VORREI VEDERE UNA GESTIONE INTELLIGENTE DEL POSSESSO, NON SEMPRE RIVOLTA ALLA RICERCA COSTANTE DELLA VERTICALIZZAZIONE.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  </a:t>
          </a:r>
          <a:r>
            <a:rPr lang="it-IT" sz="1100" b="0" u="none" cap="small" baseline="0">
              <a:solidFill>
                <a:schemeClr val="dk1"/>
              </a:solidFill>
              <a:latin typeface="+mn-lt"/>
              <a:ea typeface="+mn-ea"/>
              <a:cs typeface="+mn-cs"/>
            </a:rPr>
            <a:t>ROSSO/ FRANZ, GIAN, NICO, ABI/ WALLY, VITTO, ERIS/ LUZ, BREV, MAIC.</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DIFESA</a:t>
          </a:r>
          <a:r>
            <a:rPr lang="it-IT" sz="1100" u="none" cap="small" baseline="0">
              <a:solidFill>
                <a:schemeClr val="dk1"/>
              </a:solidFill>
              <a:latin typeface="+mn-lt"/>
              <a:ea typeface="+mn-ea"/>
              <a:cs typeface="+mn-cs"/>
            </a:rPr>
            <a:t>:  </a:t>
          </a:r>
          <a:r>
            <a:rPr lang="it-IT" sz="1100" u="sng" cap="small" baseline="0">
              <a:solidFill>
                <a:schemeClr val="dk1"/>
              </a:solidFill>
              <a:latin typeface="+mn-lt"/>
              <a:ea typeface="+mn-ea"/>
              <a:cs typeface="+mn-cs"/>
            </a:rPr>
            <a:t>SOLITA IDEA DI DIFESA</a:t>
          </a:r>
          <a:r>
            <a:rPr lang="it-IT" sz="1100" u="none" cap="small" baseline="0">
              <a:solidFill>
                <a:schemeClr val="dk1"/>
              </a:solidFill>
              <a:latin typeface="+mn-lt"/>
              <a:ea typeface="+mn-ea"/>
              <a:cs typeface="+mn-cs"/>
            </a:rPr>
            <a:t>: LA LINEA ALTA PIU' ALTA POSSIBILE, VOGLIO CHE GIOCHIAMO NELLA LORO META' CAMPO. </a:t>
          </a:r>
          <a:r>
            <a:rPr lang="it-IT" sz="1100" u="sng" cap="small" baseline="0">
              <a:solidFill>
                <a:schemeClr val="dk1"/>
              </a:solidFill>
              <a:latin typeface="+mn-lt"/>
              <a:ea typeface="+mn-ea"/>
              <a:cs typeface="+mn-cs"/>
            </a:rPr>
            <a:t>LORO HANNO UN CENTRAVANTI VELOCE</a:t>
          </a:r>
          <a:r>
            <a:rPr lang="it-IT" sz="1100" u="none" cap="small" baseline="0">
              <a:solidFill>
                <a:schemeClr val="dk1"/>
              </a:solidFill>
              <a:latin typeface="+mn-lt"/>
              <a:ea typeface="+mn-ea"/>
              <a:cs typeface="+mn-cs"/>
            </a:rPr>
            <a:t>, QUINDI NON VA FATTO PARTIRE, SE RIUSCIAMO GIOCHIAMO D'ANTICIPO. PALLA POCO IN MEZZO AI PIEDI, MA FACCIAMOLA VIAGGIARE VELOCE.  </a:t>
          </a:r>
          <a:r>
            <a:rPr lang="it-IT" sz="1100" u="sng" cap="small" baseline="0">
              <a:solidFill>
                <a:schemeClr val="dk1"/>
              </a:solidFill>
              <a:latin typeface="+mn-lt"/>
              <a:ea typeface="+mn-ea"/>
              <a:cs typeface="+mn-cs"/>
            </a:rPr>
            <a:t>I TERZINI </a:t>
          </a:r>
          <a:r>
            <a:rPr lang="it-IT" sz="1100" u="none" cap="small" baseline="0">
              <a:solidFill>
                <a:schemeClr val="dk1"/>
              </a:solidFill>
              <a:latin typeface="+mn-lt"/>
              <a:ea typeface="+mn-ea"/>
              <a:cs typeface="+mn-cs"/>
            </a:rPr>
            <a:t>COME AL SOLITO MOVIMENTO SENZA PALLA IN FASE OFFENSIVA. SE FATTA BENE LA SPINTA CI PERMETTE DI ARRIVARE AL CROSS E SE ANCHE LA PALLA NON CI VIENE GIOCATA IL NOSTRO MOVIMENTO CREA SPAZIO PER ALTRE GIOCATE. GIRO PALLA VELOCE O CON UN CAMBIO CAMPO A CREARE SUPERIORITA SULLE FASCE. </a:t>
          </a:r>
        </a:p>
        <a:p>
          <a:r>
            <a:rPr lang="it-IT" sz="1100" u="none" cap="small" baseline="0">
              <a:solidFill>
                <a:schemeClr val="dk1"/>
              </a:solidFill>
              <a:latin typeface="+mn-lt"/>
              <a:ea typeface="+mn-ea"/>
              <a:cs typeface="+mn-cs"/>
            </a:rPr>
            <a:t>VOGLIO ZERO RISCHI E LAMPADINA SEMPRE ACCESA, MASSIMA ATTENZIONE IN MARCATURA E NEI FINALI DI TEMPO, OCCHI E ORECCHIE APERTI SULLE PALLE INATTIVE, OGNUNO BATTEZZA UN UOMO E SE LO TIENE STRETTO.</a:t>
          </a:r>
        </a:p>
        <a:p>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r>
            <a:rPr lang="it-IT" sz="1100" u="none" cap="small" baseline="0">
              <a:solidFill>
                <a:schemeClr val="dk1"/>
              </a:solidFill>
              <a:latin typeface="+mn-lt"/>
              <a:ea typeface="+mn-ea"/>
              <a:cs typeface="+mn-cs"/>
            </a:rPr>
            <a:t>SE SIAMO PRESSATI SI LANCIA LUNGO PER LE PUNTE, E A </a:t>
          </a:r>
          <a:r>
            <a:rPr lang="it-IT" sz="1100" b="1" u="none" cap="small" baseline="0">
              <a:solidFill>
                <a:schemeClr val="dk1"/>
              </a:solidFill>
              <a:latin typeface="+mn-lt"/>
              <a:ea typeface="+mn-ea"/>
              <a:cs typeface="+mn-cs"/>
            </a:rPr>
            <a:t>SPOT PROVIAMOLO LO STESSO IL LANCIO PER LUZ.</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CENTROCAMPO</a:t>
          </a:r>
          <a:r>
            <a:rPr lang="it-IT" sz="1100" u="none" cap="small" baseline="0">
              <a:solidFill>
                <a:schemeClr val="dk1"/>
              </a:solidFill>
              <a:latin typeface="+mn-lt"/>
              <a:ea typeface="+mn-ea"/>
              <a:cs typeface="+mn-cs"/>
            </a:rPr>
            <a:t>:  A TRE. VITTO CHE DETTI I TEMPI DELLA SQUADRA. MI RACCOMANDO LA POSIZIONE QUANDO  SALE LA DIFESA, ANCHE NOI DEL CENTROCAMPO DOBBIAMO SALIRE PER  MANTENERE LA DISTANZA GIUSTA TRA I REPARTI: VITTO NON SCHIACCIAMOCI, NON SBILANCIAMOCI, MOVIMENTI IN ORIZZONTALE, GIOCATE SEMPLICI E VELOCI, DUE COSE VOGLIO OGGI DA TE </a:t>
          </a:r>
        </a:p>
        <a:p>
          <a:r>
            <a:rPr lang="it-IT" sz="1100" u="none" cap="small" baseline="0">
              <a:solidFill>
                <a:schemeClr val="dk1"/>
              </a:solidFill>
              <a:latin typeface="+mn-lt"/>
              <a:ea typeface="+mn-ea"/>
              <a:cs typeface="+mn-cs"/>
            </a:rPr>
            <a:t>1) VERTICALIZZARE.</a:t>
          </a:r>
        </a:p>
        <a:p>
          <a:r>
            <a:rPr lang="it-IT" sz="1100" u="none" cap="small" baseline="0">
              <a:solidFill>
                <a:schemeClr val="dk1"/>
              </a:solidFill>
              <a:latin typeface="+mn-lt"/>
              <a:ea typeface="+mn-ea"/>
              <a:cs typeface="+mn-cs"/>
            </a:rPr>
            <a:t>2) APRIRE IL GIOCO IN MANIERA VELOCE </a:t>
          </a:r>
        </a:p>
        <a:p>
          <a:r>
            <a:rPr lang="it-IT" sz="1100" u="none" cap="small" baseline="0">
              <a:solidFill>
                <a:schemeClr val="dk1"/>
              </a:solidFill>
              <a:latin typeface="+mn-lt"/>
              <a:ea typeface="+mn-ea"/>
              <a:cs typeface="+mn-cs"/>
            </a:rPr>
            <a:t>I DUE INTERNI, </a:t>
          </a:r>
          <a:r>
            <a:rPr lang="it-IT" sz="1100" u="sng" cap="small" baseline="0">
              <a:solidFill>
                <a:schemeClr val="dk1"/>
              </a:solidFill>
              <a:latin typeface="+mn-lt"/>
              <a:ea typeface="+mn-ea"/>
              <a:cs typeface="+mn-cs"/>
            </a:rPr>
            <a:t>WALLY</a:t>
          </a:r>
          <a:r>
            <a:rPr lang="it-IT" sz="1100" u="none" cap="small" baseline="0">
              <a:solidFill>
                <a:schemeClr val="dk1"/>
              </a:solidFill>
              <a:latin typeface="+mn-lt"/>
              <a:ea typeface="+mn-ea"/>
              <a:cs typeface="+mn-cs"/>
            </a:rPr>
            <a:t> A DESTRA, </a:t>
          </a:r>
          <a:r>
            <a:rPr lang="it-IT" sz="1100" u="sng" cap="small" baseline="0">
              <a:solidFill>
                <a:schemeClr val="dk1"/>
              </a:solidFill>
              <a:latin typeface="+mn-lt"/>
              <a:ea typeface="+mn-ea"/>
              <a:cs typeface="+mn-cs"/>
            </a:rPr>
            <a:t>ERIS A</a:t>
          </a:r>
          <a:r>
            <a:rPr lang="it-IT" sz="1100" u="none" cap="small" baseline="0">
              <a:solidFill>
                <a:schemeClr val="dk1"/>
              </a:solidFill>
              <a:latin typeface="+mn-lt"/>
              <a:ea typeface="+mn-ea"/>
              <a:cs typeface="+mn-cs"/>
            </a:rPr>
            <a:t> SINISTRA: MUOVERSI CON INTELLIGENZA, SEMPRE UN OCCHIO AL CENTRO IN NON POSSESSO. E' FONDAMENTALE NON PERDERE PALLE BANALI. PRECISIONE IN FASE DI DISIMPEGNO. SENSO DELLA POSIZIONE MI RACCOMANDO GIOCATE SEMPLICI, EVITIAMO DI PERDERE PALLA CON CONSEGUENTE RIPARTENZA LORO. SEGUIAMO L'AZIONE OFFENSIVA MI RACCOMANDO CERCHIAMO DI ARRIVARE AL LIMITE DELL'AREA DI RIGORE </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ATTACCO</a:t>
          </a:r>
          <a:r>
            <a:rPr lang="it-IT" sz="1100" u="none" cap="small" baseline="0">
              <a:solidFill>
                <a:schemeClr val="dk1"/>
              </a:solidFill>
              <a:latin typeface="+mn-lt"/>
              <a:ea typeface="+mn-ea"/>
              <a:cs typeface="+mn-cs"/>
            </a:rPr>
            <a:t>:  </a:t>
          </a:r>
          <a:r>
            <a:rPr lang="it-IT" sz="1100" u="sng" cap="small" baseline="0">
              <a:solidFill>
                <a:schemeClr val="dk1"/>
              </a:solidFill>
              <a:latin typeface="+mn-lt"/>
              <a:ea typeface="+mn-ea"/>
              <a:cs typeface="+mn-cs"/>
            </a:rPr>
            <a:t>BREV</a:t>
          </a:r>
          <a:r>
            <a:rPr lang="it-IT" sz="1100" u="none" cap="small" baseline="0">
              <a:solidFill>
                <a:schemeClr val="dk1"/>
              </a:solidFill>
              <a:latin typeface="+mn-lt"/>
              <a:ea typeface="+mn-ea"/>
              <a:cs typeface="+mn-cs"/>
            </a:rPr>
            <a:t> PUNTO DI RIFERIMENTO, GIOCHI DA CENTRAVANTI. SULLE ALI  </a:t>
          </a:r>
          <a:r>
            <a:rPr lang="it-IT" sz="1100" u="sng" cap="small" baseline="0">
              <a:solidFill>
                <a:schemeClr val="dk1"/>
              </a:solidFill>
              <a:latin typeface="+mn-lt"/>
              <a:ea typeface="+mn-ea"/>
              <a:cs typeface="+mn-cs"/>
            </a:rPr>
            <a:t>LUZ</a:t>
          </a:r>
          <a:r>
            <a:rPr lang="it-IT" sz="1100" u="none" cap="small" baseline="0">
              <a:solidFill>
                <a:schemeClr val="dk1"/>
              </a:solidFill>
              <a:latin typeface="+mn-lt"/>
              <a:ea typeface="+mn-ea"/>
              <a:cs typeface="+mn-cs"/>
            </a:rPr>
            <a:t> E MAIC. OGGI SIETE VOI CHE DOVETE ESSERE PRONTI AL SACRIFICIO, CENTROCAMPISTI AGGIUNTI IN FASE DI NON POSSESSO, LARGHI E PRONTI A TAGLIARE ALLE SPALLE DEL BREV IN POSSESSO.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LE GIOCATE 4-3-3.</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 TAGLIO DELLA PUNTA ESTERNA NELLO SPAZIO DIETRO AL CENTRAVANTI QUANDO QUESTO VIENE INCONTRO A PRENDERE PALLA.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 SE LA PUNTA ESTERNA VIENE INCONTRO ALLA GIOCATA DEL TERZINO, QUESTO SI SOVRAPPONE, PER PORTARE VIA L'UOMO CHE SEGUE LA PUNTA. LA PUNTA POI PUO' GIOCARE SULL'INTERNO, O DUETTARE COL CENTRAVANTI, L'ALTRA PUNTA TAGLIA PRONTA A RICEVERE PALLA.</a:t>
          </a:r>
        </a:p>
        <a:p>
          <a:r>
            <a:rPr lang="it-IT" sz="1100" u="none" cap="small" baseline="0">
              <a:solidFill>
                <a:schemeClr val="dk1"/>
              </a:solidFill>
              <a:latin typeface="+mn-lt"/>
              <a:ea typeface="+mn-ea"/>
              <a:cs typeface="+mn-cs"/>
            </a:rPr>
            <a:t>BREV, CERCHIAMOLO SUI PIEDI, PRONTI A RICEVERE LA SPONDA, LE ALI INVECE DEVONO DARCI PROFONDITA', VOGLIO IMBECCATE NELLO SPAZIO E RASOTERRA. SONO VELOCI POSSONO FARE LA DIFFERENZA. </a:t>
          </a:r>
        </a:p>
        <a:p>
          <a:r>
            <a:rPr lang="it-IT" sz="1100" u="none" cap="small" baseline="0">
              <a:solidFill>
                <a:schemeClr val="dk1"/>
              </a:solidFill>
              <a:latin typeface="+mn-lt"/>
              <a:ea typeface="+mn-ea"/>
              <a:cs typeface="+mn-cs"/>
            </a:rPr>
            <a:t>LUZ NON MI STANCHERO' DI RIPETERTELO, SE VUOI ESSERE PERICOLOSO DEVI MUOVERTI SENZA IL PALLONE TRA I PIEDI E FARE CONTINUI TAGLI ED INSERIMENTI NELLA ZONA CENTRALE, VERSO LA PORTA. SE IMPARI A FARE IL MOVIMENTO VERSO LAPORTA, LA PALLA PRIMA O POI I NOSTRI CENTROCAMPISTI TE LA METTONO LA' DIETRO LA LINEA DIFENSIVA.</a:t>
          </a:r>
        </a:p>
        <a:p>
          <a:r>
            <a:rPr lang="it-IT" sz="1100" u="none" cap="small" baseline="0">
              <a:solidFill>
                <a:schemeClr val="dk1"/>
              </a:solidFill>
              <a:latin typeface="+mn-lt"/>
              <a:ea typeface="+mn-ea"/>
              <a:cs typeface="+mn-cs"/>
            </a:rPr>
            <a:t>RICORDIAMOCI CHE I PRIMI DIFENSORI SONO LE PUNTE:  SUI CENTRALI ESCE BREV, MENTRE MAIC E LUZ STAZIONANO TRA CENTRALI E TERZINI. VOGLIO QUESTA FASE FATTA AL MEGLIO PERCHE' PRIMA RECUPERIAMO PALLA MEGLIO E' E SE LO FACCIAMO IL PIU' ALTO POSSIBILE SIAMO PIU' VICINI ALLA LORO PORTA E PIU' LONTANI DALLA NOSTRA. </a:t>
          </a:r>
        </a:p>
        <a:p>
          <a:r>
            <a:rPr lang="it-IT" sz="1100" u="none" cap="small" baseline="0">
              <a:solidFill>
                <a:schemeClr val="dk1"/>
              </a:solidFill>
              <a:latin typeface="+mn-lt"/>
              <a:ea typeface="+mn-ea"/>
              <a:cs typeface="+mn-cs"/>
            </a:rPr>
            <a:t>MAIC RIENTRI A SALTARE SULLE PALLE INATTIVE A SFAVORE.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ERIS</a:t>
          </a:r>
        </a:p>
        <a:p>
          <a:r>
            <a:rPr lang="it-IT" sz="1100" u="none" cap="small" baseline="0">
              <a:solidFill>
                <a:schemeClr val="dk1"/>
              </a:solidFill>
              <a:latin typeface="+mn-lt"/>
              <a:ea typeface="+mn-ea"/>
              <a:cs typeface="+mn-cs"/>
            </a:rPr>
            <a:t>-PUNIZIONI: ERIS</a:t>
          </a:r>
        </a:p>
        <a:p>
          <a:r>
            <a:rPr lang="it-IT" sz="1100" u="none" cap="small" baseline="0">
              <a:solidFill>
                <a:schemeClr val="dk1"/>
              </a:solidFill>
              <a:latin typeface="+mn-lt"/>
              <a:ea typeface="+mn-ea"/>
              <a:cs typeface="+mn-cs"/>
            </a:rPr>
            <a:t>-ANGOLI: SCHEMA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ANDIAMO A DIVERTIRCI E A VINCERE.</a:t>
          </a: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RACCOMANDAZIONI: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GESTIONE DEI TEMPI DI GIOCO</a:t>
          </a: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OLTRE LA META' CAMPO: SI PUO' PROVARE ANCHE  UNO-DUE E CAMBIO CAMPO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RICORDARE RECUPERI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RICORDARE CHE LO SVARIONE E' SEMPRE DIETRO L'ANGOLO.</a:t>
          </a:r>
          <a:endParaRPr kumimoji="0" lang="it-IT" sz="1100" b="0" i="0" u="none" strike="noStrike" kern="0" cap="none" spc="0" normalizeH="0" baseline="0" noProof="0">
            <a:ln>
              <a:noFill/>
            </a:ln>
            <a:solidFill>
              <a:prstClr val="black"/>
            </a:solidFill>
            <a:effectLst/>
            <a:uLnTx/>
            <a:uFillTx/>
            <a:latin typeface="+mn-lt"/>
            <a:ea typeface="+mn-ea"/>
            <a:cs typeface="+mn-cs"/>
          </a:endParaRP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70</xdr:row>
      <xdr:rowOff>133349</xdr:rowOff>
    </xdr:to>
    <xdr:sp macro="" textlink="">
      <xdr:nvSpPr>
        <xdr:cNvPr id="2" name="CasellaDiTesto 1"/>
        <xdr:cNvSpPr txBox="1"/>
      </xdr:nvSpPr>
      <xdr:spPr>
        <a:xfrm>
          <a:off x="47625" y="380997"/>
          <a:ext cx="5153025" cy="114014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LA SERATA E' STRUTTURATA IN QUESTO MODO: DUE SQUADRE, UNA PER TEMPO. CHI GIOCA NEL PRIMO FARA' UN LAVORO SPECIFICO NEL SECONDO E VICEVERSA. ATTIVAZIONE MUSCOLARE TUTTI INSIEME.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VENIAMO DA DUE MESI DI INATTIVITA' A LIVELLO DI PARTITE, QUINDI E' NORMALE ESSERE ARRUGGINITI. QUELLO CHE VORREI VEDERE OGGI E' UN </a:t>
          </a:r>
          <a:r>
            <a:rPr lang="it-IT" sz="1100" b="1" u="none" cap="small" baseline="0">
              <a:solidFill>
                <a:schemeClr val="dk1"/>
              </a:solidFill>
              <a:latin typeface="+mn-lt"/>
              <a:ea typeface="+mn-ea"/>
              <a:cs typeface="+mn-cs"/>
            </a:rPr>
            <a:t>APPROCCIO CORRETTO </a:t>
          </a:r>
          <a:r>
            <a:rPr lang="it-IT" sz="1100" u="none" cap="small" baseline="0">
              <a:solidFill>
                <a:schemeClr val="dk1"/>
              </a:solidFill>
              <a:latin typeface="+mn-lt"/>
              <a:ea typeface="+mn-ea"/>
              <a:cs typeface="+mn-cs"/>
            </a:rPr>
            <a:t>ALLA SFIDA CHE PER ME SIGNIFICA DARE IL MASSIMO E GIOCARE NON SOTTOVALUTANDO L'AVVERSARIO, COME SE STESSIMO AFFRONTANDO UNA SFIDA DI REGIONALE. VORREI VEDERE </a:t>
          </a:r>
          <a:r>
            <a:rPr lang="it-IT" sz="1100" b="1" u="none" cap="small" baseline="0">
              <a:solidFill>
                <a:schemeClr val="dk1"/>
              </a:solidFill>
              <a:latin typeface="+mn-lt"/>
              <a:ea typeface="+mn-ea"/>
              <a:cs typeface="+mn-cs"/>
            </a:rPr>
            <a:t>CONCENTRAZIONE, DISPONIBILITA' AL SACRIFICIO E SOPRATTUTTO GIOCATE SEMPLICI.</a:t>
          </a:r>
        </a:p>
        <a:p>
          <a:r>
            <a:rPr lang="it-IT" sz="1100" b="1" u="none" cap="small" baseline="0">
              <a:solidFill>
                <a:schemeClr val="dk1"/>
              </a:solidFill>
              <a:latin typeface="+mn-lt"/>
              <a:ea typeface="+mn-ea"/>
              <a:cs typeface="+mn-cs"/>
            </a:rPr>
            <a:t>NON PIU' DI TRE TOCCHI, STOP E VELOCITA DI GIOCATA</a:t>
          </a:r>
          <a:r>
            <a:rPr lang="it-IT" sz="1100" u="none" cap="small" baseline="0">
              <a:solidFill>
                <a:schemeClr val="dk1"/>
              </a:solidFill>
              <a:latin typeface="+mn-lt"/>
              <a:ea typeface="+mn-ea"/>
              <a:cs typeface="+mn-cs"/>
            </a:rPr>
            <a:t>. NON CERCHIAMOLA OGGI LA PROFONDITA', CERCHIAMO DI AVANZARE CON TRIANGOLAZIONI E SCAMBI VELOCI, E DI APRIRE IL GIOCO.</a:t>
          </a:r>
        </a:p>
        <a:p>
          <a:r>
            <a:rPr lang="it-IT" sz="1100" u="none" cap="small" baseline="0">
              <a:solidFill>
                <a:schemeClr val="dk1"/>
              </a:solidFill>
              <a:latin typeface="+mn-lt"/>
              <a:ea typeface="+mn-ea"/>
              <a:cs typeface="+mn-cs"/>
            </a:rPr>
            <a:t>VIETATO ESSERE SUPERFICIALI OGGI. </a:t>
          </a:r>
        </a:p>
        <a:p>
          <a:endParaRPr lang="it-IT" sz="1100" u="none" cap="small" baseline="0">
            <a:solidFill>
              <a:schemeClr val="dk1"/>
            </a:solidFill>
            <a:latin typeface="+mn-lt"/>
            <a:ea typeface="+mn-ea"/>
            <a:cs typeface="+mn-cs"/>
          </a:endParaRPr>
        </a:p>
        <a:p>
          <a:r>
            <a:rPr lang="it-IT" sz="1100" cap="small">
              <a:solidFill>
                <a:schemeClr val="dk1"/>
              </a:solidFill>
              <a:latin typeface="+mn-lt"/>
              <a:ea typeface="+mn-ea"/>
              <a:cs typeface="+mn-cs"/>
            </a:rPr>
            <a:t>- LA</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GESTIONE DEL POSSESSO</a:t>
          </a:r>
          <a:r>
            <a:rPr lang="it-IT" sz="1100" b="0" cap="small" baseline="0">
              <a:solidFill>
                <a:schemeClr val="dk1"/>
              </a:solidFill>
              <a:latin typeface="+mn-lt"/>
              <a:ea typeface="+mn-ea"/>
              <a:cs typeface="+mn-cs"/>
            </a:rPr>
            <a:t> DEVE ESSERE NON ESTETICA MA FINALIZZATA ALLA VERTICALIZZAZIONE, </a:t>
          </a:r>
          <a:r>
            <a:rPr lang="it-IT" sz="1100" cap="small" baseline="0">
              <a:solidFill>
                <a:schemeClr val="dk1"/>
              </a:solidFill>
              <a:latin typeface="+mn-lt"/>
              <a:ea typeface="+mn-ea"/>
              <a:cs typeface="+mn-cs"/>
            </a:rPr>
            <a:t>NON FORZIATA MA FATTA NEI TEMPI GIUSTI. </a:t>
          </a:r>
          <a:r>
            <a:rPr lang="it-IT" sz="1100" b="1" cap="small" baseline="0">
              <a:solidFill>
                <a:schemeClr val="dk1"/>
              </a:solidFill>
              <a:latin typeface="+mn-lt"/>
              <a:ea typeface="+mn-ea"/>
              <a:cs typeface="+mn-cs"/>
            </a:rPr>
            <a:t>PROVIAMO A COSTRUIRE L'AZIONE </a:t>
          </a:r>
          <a:r>
            <a:rPr lang="it-IT" sz="1100" cap="small" baseline="0">
              <a:solidFill>
                <a:schemeClr val="dk1"/>
              </a:solidFill>
              <a:latin typeface="+mn-lt"/>
              <a:ea typeface="+mn-ea"/>
              <a:cs typeface="+mn-cs"/>
            </a:rPr>
            <a:t>COME VI CHIEDO IO, OSSIA CERCANDO LA SUPERIORITA NEL CENTRO DEL CAMPO: I TERZINI SE L'AZIONE PARTE DA LI' DEVONO CERCARE LO SCARICO PER IL CENTRALE DI CENTROCAMPO E PROPORSI. </a:t>
          </a:r>
        </a:p>
        <a:p>
          <a:r>
            <a:rPr lang="it-IT" sz="1100" cap="small" baseline="0">
              <a:solidFill>
                <a:schemeClr val="dk1"/>
              </a:solidFill>
              <a:latin typeface="+mn-lt"/>
              <a:ea typeface="+mn-ea"/>
              <a:cs typeface="+mn-cs"/>
            </a:rPr>
            <a:t>GIOCHIAMO SENZA FRENESIA PER FAVORE. </a:t>
          </a:r>
          <a:r>
            <a:rPr lang="it-IT" sz="1100" cap="small">
              <a:solidFill>
                <a:schemeClr val="dk1"/>
              </a:solidFill>
              <a:latin typeface="+mn-lt"/>
              <a:ea typeface="+mn-ea"/>
              <a:cs typeface="+mn-cs"/>
            </a:rPr>
            <a:t>PRENDIAMO LE MISURE IN CAMPO E CERCHIAMO </a:t>
          </a:r>
          <a:r>
            <a:rPr lang="it-IT" sz="1100" b="1" cap="small">
              <a:solidFill>
                <a:schemeClr val="dk1"/>
              </a:solidFill>
              <a:latin typeface="+mn-lt"/>
              <a:ea typeface="+mn-ea"/>
              <a:cs typeface="+mn-cs"/>
            </a:rPr>
            <a:t>GIOCATE</a:t>
          </a:r>
          <a:r>
            <a:rPr lang="it-IT" sz="1100" b="1" cap="small" baseline="0">
              <a:solidFill>
                <a:schemeClr val="dk1"/>
              </a:solidFill>
              <a:latin typeface="+mn-lt"/>
              <a:ea typeface="+mn-ea"/>
              <a:cs typeface="+mn-cs"/>
            </a:rPr>
            <a:t> SEMPLICI </a:t>
          </a:r>
          <a:r>
            <a:rPr lang="it-IT" sz="1100" cap="small" baseline="0">
              <a:solidFill>
                <a:schemeClr val="dk1"/>
              </a:solidFill>
              <a:latin typeface="+mn-lt"/>
              <a:ea typeface="+mn-ea"/>
              <a:cs typeface="+mn-cs"/>
            </a:rPr>
            <a:t>E CHE NON METTANO IN DIFFICOLTA' IL COMPAGNO. </a:t>
          </a:r>
          <a:r>
            <a:rPr lang="it-IT" sz="1100" b="1" cap="small" baseline="0">
              <a:solidFill>
                <a:schemeClr val="dk1"/>
              </a:solidFill>
              <a:latin typeface="+mn-lt"/>
              <a:ea typeface="+mn-ea"/>
              <a:cs typeface="+mn-cs"/>
            </a:rPr>
            <a:t>NON PORTIAMO PALLA, MA FACCIAMOLA GIRARE</a:t>
          </a:r>
          <a:r>
            <a:rPr lang="it-IT" sz="1100" cap="small" baseline="0">
              <a:solidFill>
                <a:schemeClr val="dk1"/>
              </a:solidFill>
              <a:latin typeface="+mn-lt"/>
              <a:ea typeface="+mn-ea"/>
              <a:cs typeface="+mn-cs"/>
            </a:rPr>
            <a:t>. VORREI VEDERE LA PALLA MAI PER PIU' DI TRE TOCCHI IN MEZZO AI PIEDI. ABITUIAMOCI! SOPRATTUTTO DIETRO</a:t>
          </a:r>
          <a:r>
            <a:rPr lang="it-IT" sz="1100" cap="small">
              <a:solidFill>
                <a:schemeClr val="dk1"/>
              </a:solidFill>
              <a:latin typeface="+mn-lt"/>
              <a:ea typeface="+mn-ea"/>
              <a:cs typeface="+mn-cs"/>
            </a:rPr>
            <a:t> LO SCARICO FACCIAMOLO VELOCE, DUE</a:t>
          </a:r>
          <a:r>
            <a:rPr lang="it-IT" sz="1100" cap="small" baseline="0">
              <a:solidFill>
                <a:schemeClr val="dk1"/>
              </a:solidFill>
              <a:latin typeface="+mn-lt"/>
              <a:ea typeface="+mn-ea"/>
              <a:cs typeface="+mn-cs"/>
            </a:rPr>
            <a:t> TOCCHI E VIA </a:t>
          </a:r>
          <a:r>
            <a:rPr lang="it-IT" sz="1100" cap="small">
              <a:solidFill>
                <a:schemeClr val="dk1"/>
              </a:solidFill>
              <a:latin typeface="+mn-lt"/>
              <a:ea typeface="+mn-ea"/>
              <a:cs typeface="+mn-cs"/>
            </a:rPr>
            <a:t>NON DORMIAMO CON LA PALLA IN MEZZO AI PIEDI.</a:t>
          </a:r>
        </a:p>
        <a:p>
          <a:r>
            <a:rPr lang="it-IT" sz="1100" cap="small">
              <a:solidFill>
                <a:schemeClr val="dk1"/>
              </a:solidFill>
              <a:latin typeface="+mn-lt"/>
              <a:ea typeface="+mn-ea"/>
              <a:cs typeface="+mn-cs"/>
            </a:rPr>
            <a:t>CERCHIAMO</a:t>
          </a:r>
          <a:r>
            <a:rPr lang="it-IT" sz="1100" cap="small" baseline="0">
              <a:solidFill>
                <a:schemeClr val="dk1"/>
              </a:solidFill>
              <a:latin typeface="+mn-lt"/>
              <a:ea typeface="+mn-ea"/>
              <a:cs typeface="+mn-cs"/>
            </a:rPr>
            <a:t> DI MANTENERE LE </a:t>
          </a:r>
          <a:r>
            <a:rPr lang="it-IT" sz="1100" cap="small">
              <a:solidFill>
                <a:schemeClr val="dk1"/>
              </a:solidFill>
              <a:latin typeface="+mn-lt"/>
              <a:ea typeface="+mn-ea"/>
              <a:cs typeface="+mn-cs"/>
            </a:rPr>
            <a:t>DISTANZE  GIUSTE TRA REPARTI</a:t>
          </a:r>
          <a:r>
            <a:rPr lang="it-IT" sz="1100" cap="small" baseline="0">
              <a:solidFill>
                <a:schemeClr val="dk1"/>
              </a:solidFill>
              <a:latin typeface="+mn-lt"/>
              <a:ea typeface="+mn-ea"/>
              <a:cs typeface="+mn-cs"/>
            </a:rPr>
            <a:t>, NON SPACCHIAMOCI IN DUE TRONCONI</a:t>
          </a:r>
          <a:r>
            <a:rPr lang="it-IT" sz="1100" cap="small">
              <a:solidFill>
                <a:schemeClr val="dk1"/>
              </a:solidFill>
              <a:latin typeface="+mn-lt"/>
              <a:ea typeface="+mn-ea"/>
              <a:cs typeface="+mn-cs"/>
            </a:rPr>
            <a:t>.</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1 TEMPO</a:t>
          </a:r>
          <a:r>
            <a:rPr lang="it-IT" sz="1100" cap="small">
              <a:solidFill>
                <a:schemeClr val="dk1"/>
              </a:solidFill>
              <a:latin typeface="+mn-lt"/>
              <a:ea typeface="+mn-ea"/>
              <a:cs typeface="+mn-cs"/>
            </a:rPr>
            <a:t>: LINEA ALTA COME SEMPRE. TERZINI OGGI HANNO</a:t>
          </a:r>
          <a:r>
            <a:rPr lang="it-IT" sz="1100" cap="small" baseline="0">
              <a:solidFill>
                <a:schemeClr val="dk1"/>
              </a:solidFill>
              <a:latin typeface="+mn-lt"/>
              <a:ea typeface="+mn-ea"/>
              <a:cs typeface="+mn-cs"/>
            </a:rPr>
            <a:t> TUTTA LA FASCIA NON AVENDO UN ALA DAVANTI, QUINDI MI ASPETTO GIOCATA SUL CC E MI PROPONGO. </a:t>
          </a:r>
          <a:r>
            <a:rPr lang="it-IT" sz="1100" cap="small">
              <a:solidFill>
                <a:schemeClr val="dk1"/>
              </a:solidFill>
              <a:latin typeface="+mn-lt"/>
              <a:ea typeface="+mn-ea"/>
              <a:cs typeface="+mn-cs"/>
            </a:rPr>
            <a:t>MOVIMENTO IN ORIZZONTALE DEL CENTRALE DI CENTROCAMPO E VELOCITA' DI GIOCATA, ANCHE SOLO D'APPOGGIO SE PRESSATO. CAMBIO CAMPO PER L'INSERIMENTO DEL TERZINO E PER ALLARGARE IL GIOCO.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CERCHIAMO AGNE DIETRO LE PUNTE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TREQUARTISTA CON LIBERTA’ DI MOVIMENTO, NON ABBASSARTI TROPPO VERSO IL NOSTRO CENTROCAMPO E  NON DARE PUNTI DI RIFERIMENTO AI LORO DIFENSORI, QUINDI SVARIA OK? IL PRESSING SUI CENTRALI PARTE DA TE, LE PUNTE STARANNO TRA IL CENTRALE ED IL TERZINO.</a:t>
          </a:r>
        </a:p>
        <a:p>
          <a:r>
            <a:rPr lang="it-IT" sz="1100" cap="small">
              <a:solidFill>
                <a:schemeClr val="dk1"/>
              </a:solidFill>
              <a:latin typeface="+mn-lt"/>
              <a:ea typeface="+mn-ea"/>
              <a:cs typeface="+mn-cs"/>
            </a:rPr>
            <a:t>PUNTE VICINE, UNA VA INCONTRO PER LA GIOCATA E LO SCAMBIO COL CENTROCAMPISTA, L'ALTRO TAGLIA DIETRO</a:t>
          </a:r>
          <a:r>
            <a:rPr lang="it-IT" sz="1100" cap="small" baseline="0">
              <a:solidFill>
                <a:schemeClr val="dk1"/>
              </a:solidFill>
              <a:latin typeface="+mn-lt"/>
              <a:ea typeface="+mn-ea"/>
              <a:cs typeface="+mn-cs"/>
            </a:rPr>
            <a:t> PER RICEVERE IL FILTRANTE.</a:t>
          </a:r>
        </a:p>
        <a:p>
          <a:r>
            <a:rPr lang="it-IT" sz="1100" cap="small" baseline="0">
              <a:solidFill>
                <a:schemeClr val="dk1"/>
              </a:solidFill>
              <a:latin typeface="+mn-lt"/>
              <a:ea typeface="+mn-ea"/>
              <a:cs typeface="+mn-cs"/>
            </a:rPr>
            <a:t>nON CERCHIAMOLE IN PROFONDITA', NON NE HANNO LE CARATTERISTICHE CHIARO?</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2</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TEMPO</a:t>
          </a:r>
          <a:r>
            <a:rPr lang="it-IT" sz="1100" cap="small">
              <a:solidFill>
                <a:schemeClr val="dk1"/>
              </a:solidFill>
              <a:latin typeface="+mn-lt"/>
              <a:ea typeface="+mn-ea"/>
              <a:cs typeface="+mn-cs"/>
            </a:rPr>
            <a:t>: DIETRO COME AL SOLITO</a:t>
          </a:r>
          <a:r>
            <a:rPr lang="it-IT" sz="1100" cap="small" baseline="0">
              <a:solidFill>
                <a:schemeClr val="dk1"/>
              </a:solidFill>
              <a:latin typeface="+mn-lt"/>
              <a:ea typeface="+mn-ea"/>
              <a:cs typeface="+mn-cs"/>
            </a:rPr>
            <a:t> ALTI. </a:t>
          </a:r>
          <a:r>
            <a:rPr lang="it-IT" sz="1100" cap="small">
              <a:solidFill>
                <a:schemeClr val="dk1"/>
              </a:solidFill>
              <a:latin typeface="+mn-lt"/>
              <a:ea typeface="+mn-ea"/>
              <a:cs typeface="+mn-cs"/>
            </a:rPr>
            <a:t>DUE CENTRALI DI CENTROCAMPO E</a:t>
          </a:r>
          <a:r>
            <a:rPr lang="it-IT" sz="1100" cap="small" baseline="0">
              <a:solidFill>
                <a:schemeClr val="dk1"/>
              </a:solidFill>
              <a:latin typeface="+mn-lt"/>
              <a:ea typeface="+mn-ea"/>
              <a:cs typeface="+mn-cs"/>
            </a:rPr>
            <a:t> DUE ALI, GIOCATE VELOCI PER GLI ESTERNI ALTI O</a:t>
          </a:r>
          <a:r>
            <a:rPr lang="it-IT" sz="1100" cap="small">
              <a:solidFill>
                <a:schemeClr val="dk1"/>
              </a:solidFill>
              <a:latin typeface="+mn-lt"/>
              <a:ea typeface="+mn-ea"/>
              <a:cs typeface="+mn-cs"/>
            </a:rPr>
            <a:t> PER LA SOVRAPPOSIZIONE DEL TERZINO.</a:t>
          </a:r>
        </a:p>
        <a:p>
          <a:r>
            <a:rPr lang="it-IT" sz="1100" cap="small">
              <a:solidFill>
                <a:schemeClr val="dk1"/>
              </a:solidFill>
              <a:latin typeface="+mn-lt"/>
              <a:ea typeface="+mn-ea"/>
              <a:cs typeface="+mn-cs"/>
            </a:rPr>
            <a:t>LE</a:t>
          </a:r>
          <a:r>
            <a:rPr lang="it-IT" sz="1100" cap="small" baseline="0">
              <a:solidFill>
                <a:schemeClr val="dk1"/>
              </a:solidFill>
              <a:latin typeface="+mn-lt"/>
              <a:ea typeface="+mn-ea"/>
              <a:cs typeface="+mn-cs"/>
            </a:rPr>
            <a:t> DUE PUNTE A PRESIDIO DELL'AREA DI RIGORE, VI ALTERNATE A VENIRE INCONTRO PER LA GIOCATA E VOGLIO VEDERVI DIALOGARE.</a:t>
          </a:r>
        </a:p>
        <a:p>
          <a:endParaRPr lang="it-IT" sz="1100" cap="small" baseline="0">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/MAIC-MAURI-MEGLIO-ABI/VITTO/WALLY-LILLO/ AGNE/BREV-VENTU</a:t>
          </a: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TEMPO: </a:t>
          </a:r>
          <a:r>
            <a:rPr lang="it-IT" sz="1100" cap="small" baseline="0">
              <a:solidFill>
                <a:schemeClr val="dk1"/>
              </a:solidFill>
              <a:latin typeface="+mn-lt"/>
              <a:ea typeface="+mn-ea"/>
              <a:cs typeface="+mn-cs"/>
            </a:rPr>
            <a:t>ROSSO / FRANZ-NICO-PAOLO-GERRY/LUZ-LILLO-VITTO-FELIX/GINO-AGNE</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AGNE/GINO</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AGNE/GINO</a:t>
          </a:r>
        </a:p>
        <a:p>
          <a:endParaRPr lang="it-IT" sz="1100"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xdr:row>
      <xdr:rowOff>38099</xdr:rowOff>
    </xdr:from>
    <xdr:to>
      <xdr:col>8</xdr:col>
      <xdr:colOff>381000</xdr:colOff>
      <xdr:row>76</xdr:row>
      <xdr:rowOff>142875</xdr:rowOff>
    </xdr:to>
    <xdr:sp macro="" textlink="">
      <xdr:nvSpPr>
        <xdr:cNvPr id="2" name="CasellaDiTesto 1"/>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136</xdr:row>
      <xdr:rowOff>126999</xdr:rowOff>
    </xdr:to>
    <xdr:sp macro="" textlink="">
      <xdr:nvSpPr>
        <xdr:cNvPr id="14" name="CasellaDiTesto 13"/>
        <xdr:cNvSpPr txBox="1"/>
      </xdr:nvSpPr>
      <xdr:spPr>
        <a:xfrm>
          <a:off x="47625" y="387350"/>
          <a:ext cx="5111750" cy="21837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OGGI CI CONFRONTIAMO CON UNA SQUADRA CHE STA GUIDANDO LA CLASSIFICA DI UN'ALTRA PROVINCIA, PARMA (V7 N2 P0 - GF18 - GS4) ED E' SEMPRE QUALCOSA DI AFFASCINANTE. ENTRIAMO IN CAMPO SAPENDO CHE SARA' DURISSIMA ANCHE OGGI, UMILI E RISPETTOSI DELL'AVVERSARIO MA CONSAPEVOLI DELLA NOSTRA FORZA RAGAZZI. </a:t>
          </a:r>
          <a:r>
            <a:rPr lang="it-IT" sz="1100" b="1" u="none" cap="small" baseline="0">
              <a:solidFill>
                <a:schemeClr val="dk1"/>
              </a:solidFill>
              <a:latin typeface="+mn-lt"/>
              <a:ea typeface="+mn-ea"/>
              <a:cs typeface="+mn-cs"/>
            </a:rPr>
            <a:t>SPESSO PER NOI E' UNA QUESTIONE DI TESTA</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RICORDIAMOCI CHE POSSIAMO RAGGIUNGERE QUALSIASI OBIETTIVO BASTA VOLERLO. </a:t>
          </a:r>
        </a:p>
        <a:p>
          <a:r>
            <a:rPr lang="it-IT" sz="1100" b="0" cap="small" baseline="0">
              <a:solidFill>
                <a:schemeClr val="dk1"/>
              </a:solidFill>
              <a:latin typeface="+mn-lt"/>
              <a:ea typeface="+mn-ea"/>
              <a:cs typeface="+mn-cs"/>
            </a:rPr>
            <a:t>QUINDI SOLITO ATTEGGIAMENTO DI SEMPRE, CERCHIAMO DI STARE ALTI, GIRO PALLA FATTO VELOCE E A CAVALLO DEL CENTROCAMPO. </a:t>
          </a:r>
        </a:p>
        <a:p>
          <a:pPr eaLnBrk="1" fontAlgn="auto" latinLnBrk="0" hangingPunct="1"/>
          <a:r>
            <a:rPr lang="it-IT" sz="1100" b="0" cap="small" baseline="0">
              <a:solidFill>
                <a:schemeClr val="dk1"/>
              </a:solidFill>
              <a:latin typeface="+mn-lt"/>
              <a:ea typeface="+mn-ea"/>
              <a:cs typeface="+mn-cs"/>
            </a:rPr>
            <a:t>SOLITA CURA PARTICOLARE ALLE DISTANZE TRA I REPARTI, BASTA POCO PER SFILACCIARSI BASTA UN ATTIMO PER ESSERE TROPPO BASSI, SCHIACCIARCI O ALLUNGARCI TROPPO.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MAIC, MAURI, MEGLIO, ABI/ WALLY, VITTO, LILLO/ AGNE/ BREV, LUZ.</a:t>
          </a:r>
        </a:p>
        <a:p>
          <a:pPr eaLnBrk="1" fontAlgn="auto" latinLnBrk="0" hangingPunct="1"/>
          <a:endParaRPr lang="it-IT"/>
        </a:p>
        <a:p>
          <a:pPr eaLnBrk="1" fontAlgn="auto" latinLnBrk="0" hangingPunct="1"/>
          <a:r>
            <a:rPr lang="it-IT" sz="1100" b="1" cap="small" baseline="0">
              <a:solidFill>
                <a:schemeClr val="dk1"/>
              </a:solidFill>
              <a:latin typeface="+mn-lt"/>
              <a:ea typeface="+mn-ea"/>
              <a:cs typeface="+mn-cs"/>
            </a:rPr>
            <a:t>DIFESA</a:t>
          </a:r>
          <a:r>
            <a:rPr lang="it-IT" sz="1100" cap="small" baseline="0">
              <a:solidFill>
                <a:schemeClr val="dk1"/>
              </a:solidFill>
              <a:latin typeface="+mn-lt"/>
              <a:ea typeface="+mn-ea"/>
              <a:cs typeface="+mn-cs"/>
            </a:rPr>
            <a:t>: SOLITO ATTEGGIAMENTO, DIFESA ALTA E GIRO PALLA VELOCE NELLA META' CAMPO AVVERSARIA. ABBASSARSI VUOL DIRE SOFFRIRE. VOGLIO CHE LI TENIAMO DI LA' E GIOCHIAMO NELLA LORO META' CAMPO: GIRO PALLA VELOCE, QUINDI PASSAGGI DI PRIMA O DI SECONDA. </a:t>
          </a:r>
        </a:p>
        <a:p>
          <a:pPr eaLnBrk="1" fontAlgn="auto" latinLnBrk="0" hangingPunct="1"/>
          <a:r>
            <a:rPr lang="it-IT" sz="1100" cap="small" baseline="0">
              <a:solidFill>
                <a:schemeClr val="dk1"/>
              </a:solidFill>
              <a:latin typeface="+mn-lt"/>
              <a:ea typeface="+mn-ea"/>
              <a:cs typeface="+mn-cs"/>
            </a:rPr>
            <a:t>MAURI, PULITO E DECISO COME SEMPRE, CERCA DI ESSERE VELOCE NEL LEGGERE LE SITUAZIONI DI GIOCO. </a:t>
          </a:r>
        </a:p>
        <a:p>
          <a:pPr eaLnBrk="1" fontAlgn="auto" latinLnBrk="0" hangingPunct="1"/>
          <a:r>
            <a:rPr lang="it-IT" sz="1100" b="1" cap="small" baseline="0">
              <a:solidFill>
                <a:schemeClr val="dk1"/>
              </a:solidFill>
              <a:latin typeface="+mn-lt"/>
              <a:ea typeface="+mn-ea"/>
              <a:cs typeface="+mn-cs"/>
            </a:rPr>
            <a:t>I TERZINI</a:t>
          </a:r>
          <a:r>
            <a:rPr lang="it-IT" sz="1100" cap="small" baseline="0">
              <a:solidFill>
                <a:schemeClr val="dk1"/>
              </a:solidFill>
              <a:latin typeface="+mn-lt"/>
              <a:ea typeface="+mn-ea"/>
              <a:cs typeface="+mn-cs"/>
            </a:rPr>
            <a:t>: SCARICO E SE HO POSSIBILITA' MI PROPONGO, VADO IN SOVRAPPOSIZIONE. ATTENZIONE ALLA LINEA E A SCALARE. MI RACCOMANDO, NON DOBBIAMO ASSOLUTAMENTE ESSERE FUORI POSIZIONE, O AVERE LA COPERTA CORTA, QUINDI SPINGIAMO MA CON DELLA TESTA. </a:t>
          </a:r>
        </a:p>
        <a:p>
          <a:pPr eaLnBrk="1" fontAlgn="auto" latinLnBrk="0" hangingPunct="1"/>
          <a:r>
            <a:rPr lang="it-IT" sz="1100" cap="small" baseline="0">
              <a:solidFill>
                <a:schemeClr val="dk1"/>
              </a:solidFill>
              <a:latin typeface="+mn-lt"/>
              <a:ea typeface="+mn-ea"/>
              <a:cs typeface="+mn-cs"/>
            </a:rPr>
            <a:t>VOGLIO </a:t>
          </a:r>
          <a:r>
            <a:rPr lang="it-IT" sz="1100" u="sng" cap="small" baseline="0">
              <a:solidFill>
                <a:schemeClr val="dk1"/>
              </a:solidFill>
              <a:latin typeface="+mn-lt"/>
              <a:ea typeface="+mn-ea"/>
              <a:cs typeface="+mn-cs"/>
            </a:rPr>
            <a:t>ZERO RISCHI SOPRATTUTTO APPENA PARTITI</a:t>
          </a:r>
          <a:r>
            <a:rPr lang="it-IT" sz="1100" cap="small" baseline="0">
              <a:solidFill>
                <a:schemeClr val="dk1"/>
              </a:solidFill>
              <a:latin typeface="+mn-lt"/>
              <a:ea typeface="+mn-ea"/>
              <a:cs typeface="+mn-cs"/>
            </a:rPr>
            <a:t>, SE E' IL CASO PALLA IN TRIBUNA. LAMPADINA SEMPRE ACCESA, MASSIMA ATTENZIONE IN MARCATURA E NEI FINALI DI TEMPO, OCCHI E ORECCHIE APERTI SULLE PALLE INATTIVE, DIFENDIAMO A UOMO, OGNUNO NE  BATTEZZA UNO E SE LO TIENE STRETTO.</a:t>
          </a:r>
        </a:p>
        <a:p>
          <a:pPr eaLnBrk="1" fontAlgn="auto" latinLnBrk="0" hangingPunct="1"/>
          <a:r>
            <a:rPr lang="it-IT" sz="1100" cap="small" baseline="0">
              <a:solidFill>
                <a:schemeClr val="dk1"/>
              </a:solidFill>
              <a:latin typeface="+mn-lt"/>
              <a:ea typeface="+mn-ea"/>
              <a:cs typeface="+mn-cs"/>
            </a:rPr>
            <a:t>MEGLIO HAI PIEDE E TESTA PER FARE IL REGISTA ARRETRATO, QUINDI PROVA SE C'E' SPAZIO L'IMBECCATA PER LUZ CHE TAGLIA.</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CENTROCAMPO</a:t>
          </a:r>
          <a:r>
            <a:rPr lang="it-IT" sz="1100" cap="small" baseline="0">
              <a:solidFill>
                <a:schemeClr val="dk1"/>
              </a:solidFill>
              <a:latin typeface="+mn-lt"/>
              <a:ea typeface="+mn-ea"/>
              <a:cs typeface="+mn-cs"/>
            </a:rPr>
            <a:t>:  VITTO, DUE TOCCHI E VIA, SEI MIGLIORATO MOLTO IN LETTURA E TEMPO DELLA GIOCATA: ABBIAMO COME RIFERIMENTO IL CENTRAVANTI E LE FASCE OPPURE IL MOVIMENTO DELLA SECONDA PUNTA DIETRO IL CENTRAVANTI. </a:t>
          </a:r>
        </a:p>
        <a:p>
          <a:pPr eaLnBrk="1" fontAlgn="auto" latinLnBrk="0" hangingPunct="1"/>
          <a:r>
            <a:rPr lang="it-IT" sz="1100" cap="small" baseline="0">
              <a:solidFill>
                <a:schemeClr val="dk1"/>
              </a:solidFill>
              <a:latin typeface="+mn-lt"/>
              <a:ea typeface="+mn-ea"/>
              <a:cs typeface="+mn-cs"/>
            </a:rPr>
            <a:t>OGGI E' FONDAMENTALE LA POSIZIONE: MOVIMENTI IN ORIZZONTALE E MAI IN VERTICALE NON FARTI TIRARE FUORI POSIZIONE DEVI ESSERE A PROTEZIONE DEL REPARTO, GIOCATE SEMPLICI E VELOCI.</a:t>
          </a:r>
        </a:p>
        <a:p>
          <a:pPr eaLnBrk="1" fontAlgn="auto" latinLnBrk="0" hangingPunct="1"/>
          <a:r>
            <a:rPr lang="it-IT" sz="1100" cap="small" baseline="0">
              <a:solidFill>
                <a:schemeClr val="dk1"/>
              </a:solidFill>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E VELOCITA' DI PENSIERO. VIETATO DORMIRE CON LA PALLA TRA I PIEDI OGGI. SE PRENDIAMO RIPARTENZE SI RISCHIA</a:t>
          </a:r>
          <a:r>
            <a:rPr lang="it-IT" sz="1100" u="sng" cap="small" baseline="0">
              <a:solidFill>
                <a:schemeClr val="dk1"/>
              </a:solidFill>
              <a:latin typeface="+mn-lt"/>
              <a:ea typeface="+mn-ea"/>
              <a:cs typeface="+mn-cs"/>
            </a:rPr>
            <a:t>. ENTRAMBE AVETE LA CAPACITA' DI TROVARE LA GIOCATA E LA POSSIBILITA' DI INSERIRVI, SOPRATTUTTO QUANDO IL GIOCO SCENDE DALL'ALTRA PARTE SUL SECONDO PALO DOVETE ESSERCI ANCHE VOI.</a:t>
          </a:r>
        </a:p>
        <a:p>
          <a:pPr eaLnBrk="1" fontAlgn="auto" latinLnBrk="0" hangingPunct="1"/>
          <a:r>
            <a:rPr lang="it-IT" sz="1100" cap="small" baseline="0">
              <a:solidFill>
                <a:schemeClr val="dk1"/>
              </a:solidFill>
              <a:latin typeface="+mn-lt"/>
              <a:ea typeface="+mn-ea"/>
              <a:cs typeface="+mn-cs"/>
            </a:rPr>
            <a:t>VERTICALIZZIAMO AL MOMENTO GIUSTO, SENZA FRETTA, SERVIAMOLA LA PUNTA  QUANDO CI FA IL MOVIMENTO. DOBBIAMO ESSERE LUCIDI IN OGNI SITUAZIONE, SOPRATTUTTO IN FASE DI DISIMPEGNO.</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TREQUARTI</a:t>
          </a:r>
          <a:r>
            <a:rPr lang="it-IT" sz="1100" cap="small" baseline="0">
              <a:solidFill>
                <a:schemeClr val="dk1"/>
              </a:solidFill>
              <a:latin typeface="+mn-lt"/>
              <a:ea typeface="+mn-ea"/>
              <a:cs typeface="+mn-cs"/>
            </a:rPr>
            <a:t>: AGNE, MASSIMA LIBERTA' DI MOVIMENTO. AGNE VA CERCATO SPESSO, E' LUI CHE PUO' INNESCARE LE PUNTE. FATTI VEDERE, CREA SPAZIO COL TUO MOVIMENTO E DI PALLONI GIOCABILI NE AVRAI. NEGLI ULTIMI 20/25 METRI VOGLIO IL DRIBBLING SENZA PAURA E LA </a:t>
          </a:r>
          <a:r>
            <a:rPr lang="it-IT" sz="1100" b="1" cap="small" baseline="0">
              <a:solidFill>
                <a:schemeClr val="dk1"/>
              </a:solidFill>
              <a:latin typeface="+mn-lt"/>
              <a:ea typeface="+mn-ea"/>
              <a:cs typeface="+mn-cs"/>
            </a:rPr>
            <a:t>FINALIZZAZIONE VELOCE </a:t>
          </a:r>
          <a:r>
            <a:rPr lang="it-IT" sz="1100" cap="small" baseline="0">
              <a:solidFill>
                <a:schemeClr val="dk1"/>
              </a:solidFill>
              <a:latin typeface="+mn-lt"/>
              <a:ea typeface="+mn-ea"/>
              <a:cs typeface="+mn-cs"/>
            </a:rPr>
            <a:t>CHE SIA IL CROSS, L'UNO-DUE O IL TIRO. GIOCA SEMPLICE.</a:t>
          </a:r>
        </a:p>
        <a:p>
          <a:pPr eaLnBrk="1" fontAlgn="auto" latinLnBrk="0" hangingPunct="1"/>
          <a:r>
            <a:rPr lang="it-IT" sz="1100" u="sng" cap="small" baseline="0">
              <a:solidFill>
                <a:schemeClr val="dk1"/>
              </a:solidFill>
              <a:latin typeface="+mn-lt"/>
              <a:ea typeface="+mn-ea"/>
              <a:cs typeface="+mn-cs"/>
            </a:rPr>
            <a:t>AGNE HA ANCHE CAPACITA' DI INSERIMENTO DIETRO LA PUNTA</a:t>
          </a:r>
          <a:r>
            <a:rPr lang="it-IT" sz="1100" cap="small" baseline="0">
              <a:solidFill>
                <a:schemeClr val="dk1"/>
              </a:solidFill>
              <a:latin typeface="+mn-lt"/>
              <a:ea typeface="+mn-ea"/>
              <a:cs typeface="+mn-cs"/>
            </a:rPr>
            <a:t>, SE SI INFILA NEL CORRIDOIO GIOCHIAMOGLIELA.</a:t>
          </a:r>
        </a:p>
        <a:p>
          <a:pPr eaLnBrk="1" fontAlgn="auto" latinLnBrk="0" hangingPunct="1"/>
          <a:r>
            <a:rPr lang="it-IT" sz="110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cap="small" baseline="0">
              <a:solidFill>
                <a:schemeClr val="dk1"/>
              </a:solidFill>
              <a:latin typeface="+mn-lt"/>
              <a:ea typeface="+mn-ea"/>
              <a:cs typeface="+mn-cs"/>
            </a:rPr>
            <a:t>E' FONDAMENTALE CHE NON ESCI DAL GIOCO. </a:t>
          </a:r>
        </a:p>
        <a:p>
          <a:pPr eaLnBrk="1" fontAlgn="auto" latinLnBrk="0" hangingPunct="1"/>
          <a:r>
            <a:rPr lang="it-IT" sz="1100" b="1" cap="small" baseline="0">
              <a:solidFill>
                <a:schemeClr val="dk1"/>
              </a:solidFill>
              <a:latin typeface="+mn-lt"/>
              <a:ea typeface="+mn-ea"/>
              <a:cs typeface="+mn-cs"/>
            </a:rPr>
            <a:t>SCALI A  DAR FASTIDIO AL LORO CENTRALE DI CENTROCAMPO IN FASE DI NON POSSESSO, OGGI E' IMPORTANTE QUESTA FASE.</a:t>
          </a:r>
        </a:p>
        <a:p>
          <a:pPr eaLnBrk="1" fontAlgn="auto" latinLnBrk="0" hangingPunct="1"/>
          <a:r>
            <a:rPr lang="it-IT" sz="1100" cap="small" baseline="0">
              <a:solidFill>
                <a:schemeClr val="dk1"/>
              </a:solidFill>
              <a:latin typeface="+mn-lt"/>
              <a:ea typeface="+mn-ea"/>
              <a:cs typeface="+mn-cs"/>
            </a:rPr>
            <a:t>ESCI IN PRESSING SUI CENTRALI DIFENSIVI SE PARTONO DA LI', LE PUNTE STANNO TRA IL CENTRALE ED IL TERZINO. CI VUOLE SACRIFICIO OGGI.</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ATTACCO</a:t>
          </a:r>
          <a:r>
            <a:rPr lang="it-IT" sz="1100" cap="small" baseline="0">
              <a:solidFill>
                <a:schemeClr val="dk1"/>
              </a:solidFill>
              <a:latin typeface="+mn-lt"/>
              <a:ea typeface="+mn-ea"/>
              <a:cs typeface="+mn-cs"/>
            </a:rPr>
            <a:t>:  BREV E LUZ. GIOCATE VICINI, TRIANGOLO, SCAMBIO STRETTO E VIA. UNO VIENE INCONTRO L'ALTRO VA. TENETE SU' LA PALLA. E RICORDATEVI CHE CON LA GIOCATA SEMPLICE SPESSO SIA ARRIVA IN PORTA.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cap="small" baseline="0">
              <a:solidFill>
                <a:schemeClr val="dk1"/>
              </a:solidFill>
              <a:latin typeface="+mn-lt"/>
              <a:ea typeface="+mn-ea"/>
              <a:cs typeface="+mn-cs"/>
            </a:rPr>
            <a:t>VORREI UNA COSA: UNO-DUE E TIRI DA FUORI, CERCHIAMO LA CONCLUSIONE NELLO SPECCHIO QUANDO ABBIAMO LA POSSIBILITA’. </a:t>
          </a:r>
        </a:p>
        <a:p>
          <a:pPr eaLnBrk="1" fontAlgn="auto" latinLnBrk="0" hangingPunct="1"/>
          <a:r>
            <a:rPr lang="it-IT" sz="1100" cap="small" baseline="0">
              <a:solidFill>
                <a:schemeClr val="dk1"/>
              </a:solidFill>
              <a:latin typeface="+mn-lt"/>
              <a:ea typeface="+mn-ea"/>
              <a:cs typeface="+mn-cs"/>
            </a:rPr>
            <a:t>RICORDIAMOCI CHE I PRIMI DIFENSORI SONO LE PUNTE:  SUI CENTRALI ESCE AGNE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cap="small" baseline="0">
              <a:solidFill>
                <a:schemeClr val="dk1"/>
              </a:solidFill>
              <a:latin typeface="+mn-lt"/>
              <a:ea typeface="+mn-ea"/>
              <a:cs typeface="+mn-cs"/>
            </a:rPr>
            <a:t>DAL LIMITE SI TIRA EH RAGAZZI, CERCHIAMO LA CONCLUSIONE QUANDO ABBIAMO LA POSSIBILITA’. </a:t>
          </a:r>
        </a:p>
        <a:p>
          <a:pPr eaLnBrk="1" fontAlgn="auto" latinLnBrk="0" hangingPunct="1"/>
          <a:r>
            <a:rPr lang="it-IT" sz="1100" cap="small" baseline="0">
              <a:solidFill>
                <a:schemeClr val="dk1"/>
              </a:solidFill>
              <a:latin typeface="+mn-lt"/>
              <a:ea typeface="+mn-ea"/>
              <a:cs typeface="+mn-cs"/>
            </a:rPr>
            <a:t>SIETE IN TRE LA DAVANTI, VI ALTERNATE A RIENTRARE A SALTARE IN AREA SULLE PALLE INATTIVE A SFAVORE. SE RECUPERIAMO PALLA PRONTI A SFRUTTARE LA RIPARTENZA IN VELOCITA'.</a:t>
          </a:r>
        </a:p>
        <a:p>
          <a:pPr eaLnBrk="1" fontAlgn="auto" latinLnBrk="0" hangingPunct="1"/>
          <a:r>
            <a:rPr lang="it-IT" sz="1100" cap="small" baseline="0">
              <a:solidFill>
                <a:schemeClr val="dk1"/>
              </a:solidFill>
              <a:latin typeface="+mn-lt"/>
              <a:ea typeface="+mn-ea"/>
              <a:cs typeface="+mn-cs"/>
            </a:rPr>
            <a:t>IN QUESTE PARTITE NON CI CAPITERANNO MOLTE OCCASIONI, QUELLE CHE CAPITANO VANNO SFRUTTATE. </a:t>
          </a:r>
        </a:p>
        <a:p>
          <a:r>
            <a:rPr lang="it-IT" sz="1100" b="0" cap="small">
              <a:solidFill>
                <a:schemeClr val="dk1"/>
              </a:solidFill>
              <a:latin typeface="+mn-lt"/>
              <a:ea typeface="+mn-ea"/>
              <a:cs typeface="+mn-cs"/>
            </a:rPr>
            <a:t> </a:t>
          </a:r>
        </a:p>
        <a:p>
          <a:r>
            <a:rPr lang="it-IT" sz="1100"/>
            <a:t>-RIGORI: AGNE/MEGLIO</a:t>
          </a:r>
        </a:p>
        <a:p>
          <a:r>
            <a:rPr lang="it-IT" sz="1100"/>
            <a:t>-PUNIZIONI:  AGNE/MEGLIO</a:t>
          </a:r>
        </a:p>
        <a:p>
          <a:r>
            <a:rPr lang="it-IT" sz="1100"/>
            <a:t>-ANGOLI: SCHEMA</a:t>
          </a:r>
        </a:p>
        <a:p>
          <a:endParaRPr lang="it-IT" sz="1100"/>
        </a:p>
        <a:p>
          <a:r>
            <a:rPr lang="it-IT" sz="1100"/>
            <a:t>CAMPO BAGNATO:</a:t>
          </a:r>
          <a:r>
            <a:rPr lang="it-IT" sz="1100" baseline="0"/>
            <a:t> SEMPRE SULLA RIBATTUTA DEL PORTIERE SIA IN FASE DIFENSIVA CHE IN ATTACCO. LA PALLA PUO' SGUSCIARE VIA....</a:t>
          </a:r>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p>
        <a:p>
          <a:pPr eaLnBrk="1" fontAlgn="auto" latinLnBrk="0" hangingPunct="1"/>
          <a:r>
            <a:rPr lang="it-IT" sz="1100" cap="small" baseline="0">
              <a:solidFill>
                <a:schemeClr val="dk1"/>
              </a:solidFill>
              <a:latin typeface="+mn-lt"/>
              <a:ea typeface="+mn-ea"/>
              <a:cs typeface="+mn-cs"/>
            </a:rPr>
            <a:t>NON METTIAMOCI DA SOLI IN DIFFICOLTA'</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BORETTO</a:t>
          </a:r>
        </a:p>
        <a:p>
          <a:r>
            <a:rPr lang="it-IT" sz="1100" b="1" baseline="0">
              <a:solidFill>
                <a:schemeClr val="dk1"/>
              </a:solidFill>
              <a:latin typeface="+mn-lt"/>
              <a:ea typeface="+mn-ea"/>
              <a:cs typeface="+mn-cs"/>
            </a:rPr>
            <a:t>SE SIAMO SOPRA: RICORDARE CHE LO SVARIONE E' SEMPRE DIETRO L'ANGOLO.</a:t>
          </a:r>
        </a:p>
        <a:p>
          <a:endParaRPr lang="it-IT" sz="1100"/>
        </a:p>
        <a:p>
          <a:endParaRPr lang="it-IT" sz="1100"/>
        </a:p>
        <a:p>
          <a:r>
            <a:rPr lang="it-IT" sz="1100"/>
            <a:t>ANGELINI EMILIANO 10 GOL</a:t>
          </a:r>
        </a:p>
        <a:p>
          <a:r>
            <a:rPr lang="it-IT" sz="1100"/>
            <a:t>PESCATORI LUCA 3 GOL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xdr:cNvSpPr txBox="1"/>
      </xdr:nvSpPr>
      <xdr:spPr>
        <a:xfrm>
          <a:off x="47625" y="381000"/>
          <a:ext cx="5153025" cy="910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3" name="CasellaDiTesto 1"/>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123</xdr:row>
      <xdr:rowOff>114299</xdr:rowOff>
    </xdr:to>
    <xdr:sp macro="" textlink="">
      <xdr:nvSpPr>
        <xdr:cNvPr id="24" name="CasellaDiTesto 23"/>
        <xdr:cNvSpPr txBox="1"/>
      </xdr:nvSpPr>
      <xdr:spPr>
        <a:xfrm>
          <a:off x="47625" y="380999"/>
          <a:ext cx="5153025" cy="1995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VENIAMO DALLA PRESTAZIONE DI COPPA REGIONALE CHE CI DICE CHE SE NON STIAMO CONCENTRATI DAL PRIMO ALL'ULTIMO MINUTO, RISPETTANDO QUELLO CHE VI VIENE CHIESTO, INDIPENDENTEMENTE DAL MODULO, NON RIENTREREMO QUI CON I TRE PUNTI. ENTRIAMO IN CAMPO SAPENDO CHE SARA' DURISSIMA ANCHE OGGI, UMILI E RISPETTOSI DELL'AVVERSARIO MA CONSAPEVOLI DELLA NOSTRA FORZA RAGAZZI. </a:t>
          </a:r>
          <a:r>
            <a:rPr lang="it-IT" sz="1100" b="1" u="none" cap="small" baseline="0">
              <a:solidFill>
                <a:schemeClr val="dk1"/>
              </a:solidFill>
              <a:latin typeface="+mn-lt"/>
              <a:ea typeface="+mn-ea"/>
              <a:cs typeface="+mn-cs"/>
            </a:rPr>
            <a:t>PARTIRE FORTE E' FONDAMENTALE</a:t>
          </a:r>
          <a:r>
            <a:rPr lang="it-IT" sz="1100" u="none" cap="small" baseline="0">
              <a:solidFill>
                <a:schemeClr val="dk1"/>
              </a:solidFill>
              <a:latin typeface="+mn-lt"/>
              <a:ea typeface="+mn-ea"/>
              <a:cs typeface="+mn-cs"/>
            </a:rPr>
            <a:t>: LA PARTITA DOBBIAMO FARLA NOI, CERCARE DI GESTIRE IL PALLEGGIO ED IL POSSESSO.  QUINDI SOLITO ATTEGGIAMENTO DI SEMPRE, CERCHIAMO DI STARE ALTI, GIRO PALLA FATTO VELOCE E A CAVALLO DEL CENTROCAMPO. </a:t>
          </a:r>
        </a:p>
        <a:p>
          <a:r>
            <a:rPr lang="it-IT" sz="1100" u="none" cap="small" baseline="0">
              <a:solidFill>
                <a:schemeClr val="dk1"/>
              </a:solidFill>
              <a:latin typeface="+mn-lt"/>
              <a:ea typeface="+mn-ea"/>
              <a:cs typeface="+mn-cs"/>
            </a:rPr>
            <a:t>SOLITA CURA PARTICOLARE ALLE DISTANZE TRA I REPARTI, BASTA POCO PER SFILACCIARSI BASTA UN ATTIMO PER ESSERE TROPPO BASSI, SCHIACCIARCI O ALLUNGARCI TROPPO. </a:t>
          </a:r>
        </a:p>
        <a:p>
          <a:r>
            <a:rPr lang="it-IT" sz="1100" u="none" cap="small" baseline="0">
              <a:solidFill>
                <a:schemeClr val="dk1"/>
              </a:solidFill>
              <a:latin typeface="+mn-lt"/>
              <a:ea typeface="+mn-ea"/>
              <a:cs typeface="+mn-cs"/>
            </a:rPr>
            <a:t>OGGI TORNIAMO ANCHE CAUSA ASSENZE AL MODULO CON CUI ABBIAMO OTTENUTO FINORA I MIGLIORI RISULTATI: 4/4/2</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ROSSO/ MEGLIO, NICO, GIAN, ABI/ LUZ, VITTO, LILLO, MAIC/ AGNE, VENTU.</a:t>
          </a:r>
        </a:p>
        <a:p>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SOLITO ATTEGGIAMENTO, COL 4 4 2 E' FONDAMENTALE UNA COSA: IN POSSESSO </a:t>
          </a:r>
          <a:r>
            <a:rPr lang="it-IT" sz="1100" b="1" cap="small">
              <a:solidFill>
                <a:schemeClr val="dk1"/>
              </a:solidFill>
              <a:latin typeface="+mn-lt"/>
              <a:ea typeface="+mn-ea"/>
              <a:cs typeface="+mn-cs"/>
            </a:rPr>
            <a:t>PALLA NOSTRO DOBBIAMO ACCORCIARE LA SQUADRA E STARE ALTI SE NO CI SPACCHIAMO IN DUE TRONCONI. </a:t>
          </a:r>
          <a:r>
            <a:rPr lang="it-IT" sz="1100" cap="small">
              <a:solidFill>
                <a:schemeClr val="dk1"/>
              </a:solidFill>
              <a:latin typeface="+mn-lt"/>
              <a:ea typeface="+mn-ea"/>
              <a:cs typeface="+mn-cs"/>
            </a:rPr>
            <a:t>QUINDI DIFESA ALTA E GIRO PALLA VELOCE NELLA META' CAMPO AVVERSARIA.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FASE DI NON POSSESSO INVECE </a:t>
          </a:r>
          <a:r>
            <a:rPr lang="it-IT" sz="1100" b="1" cap="small">
              <a:solidFill>
                <a:schemeClr val="dk1"/>
              </a:solidFill>
              <a:latin typeface="+mn-lt"/>
              <a:ea typeface="+mn-ea"/>
              <a:cs typeface="+mn-cs"/>
            </a:rPr>
            <a:t>VOGLIO TUTTI DIETRO LA LINEA DEL PALLONE A COMINCIARE DAGLI ATTACCANTI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GIAN E NICO PIEDE E TESTA PER FARE PARTIRE IL GIOCO DA DIETRO, QUINDI PROVA SE C'E' SPAZIO LA VERTICALE PER LE PUNTE.</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E LILLO VORREI VEDERE SMISTARE IL GIOCO E PRESIDIARE LA POSIZIONE TENENDO LE DISTANZE FRA I REPARTI, E LE CATENE LATERALI </a:t>
          </a:r>
          <a:r>
            <a:rPr lang="it-IT" sz="1100" b="1" cap="small" baseline="0">
              <a:solidFill>
                <a:schemeClr val="dk1"/>
              </a:solidFill>
              <a:latin typeface="+mn-lt"/>
              <a:ea typeface="+mn-ea"/>
              <a:cs typeface="+mn-cs"/>
            </a:rPr>
            <a:t>TERZINO-ESTERNO MUOVERSI IN MANIERA COORDINATA  CERCANDO LA SOVRAPPOSIZIONE (PIU' A SX CHE A DX)</a:t>
          </a:r>
          <a:r>
            <a:rPr lang="it-IT" sz="1100" cap="small" baseline="0">
              <a:solidFill>
                <a:schemeClr val="dk1"/>
              </a:solidFill>
              <a:latin typeface="+mn-lt"/>
              <a:ea typeface="+mn-ea"/>
              <a:cs typeface="+mn-cs"/>
            </a:rPr>
            <a:t>, POSSIBILMENTE ARRIVANDO AL CROSS DA FONDO CAMPO PER LE DUE PUNTE: LA DAVANTI ABBIAMO DUE PRIME PUNTE. </a:t>
          </a:r>
        </a:p>
        <a:p>
          <a:r>
            <a:rPr lang="it-IT" sz="1100" cap="small" baseline="0">
              <a:solidFill>
                <a:schemeClr val="dk1"/>
              </a:solidFill>
              <a:latin typeface="+mn-lt"/>
              <a:ea typeface="+mn-ea"/>
              <a:cs typeface="+mn-cs"/>
            </a:rPr>
            <a:t>I MOVIMENTI SONO I SOLITI, IL TERZINO PUO' GIOCARE SULL'ALA DAVANTI A LUI O SUL CENTROCAMPISTA. POI PUO' SOVRAPPORRE LUI O LA STESSA ALA ATTACCA LA PROFONDITA'. CHIARO SE VA IL TERZINO E' NECESSARIA ADEGUATA COPERTURA.</a:t>
          </a:r>
        </a:p>
        <a:p>
          <a:r>
            <a:rPr lang="it-IT" sz="1100" b="1" cap="small" baseline="0">
              <a:solidFill>
                <a:schemeClr val="dk1"/>
              </a:solidFill>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IL 4/4/2 SE INTERPRETATO BENE E' PER ME UN MODULO VALIDISSIMO: FONDAMENTALE PERO' E' CHE LA SQUADRA SIA CORTA</a:t>
          </a:r>
          <a:r>
            <a:rPr lang="it-IT" sz="1100" cap="small" baseline="0">
              <a:solidFill>
                <a:schemeClr val="dk1"/>
              </a:solidFill>
              <a:latin typeface="+mn-lt"/>
              <a:ea typeface="+mn-ea"/>
              <a:cs typeface="+mn-cs"/>
            </a:rPr>
            <a:t>. SE NO SI CREANO BUCHI TRA LE LINEE E SI RISCHIANO CONTROPIEDI. QUANDO ATTACCHIAMO QUINDI BISOGNA SALIRE E ACCORCIARE LE DISTANZE CERCANDO DI GIOCARE TUTTI NELLA META' CAMPO AVVERSARIA. IN FASE DI NON POSSESSO E' </a:t>
          </a:r>
          <a:r>
            <a:rPr lang="it-IT" sz="1100" b="1" cap="small" baseline="0">
              <a:solidFill>
                <a:schemeClr val="dk1"/>
              </a:solidFill>
              <a:latin typeface="+mn-lt"/>
              <a:ea typeface="+mn-ea"/>
              <a:cs typeface="+mn-cs"/>
            </a:rPr>
            <a:t>FONDAMENTALE CHE GLI ESTERNI STRINGANO IN MEZZO AL CAMPO PER NON LASCIARE IN SUPERIORITA' IL CENTROCAMPO AVVERSARIO. ENTRAMBE LE PUNTE SEMPRE DIETRO LA LINEA DELLA PALLA.</a:t>
          </a:r>
        </a:p>
        <a:p>
          <a:r>
            <a:rPr lang="it-IT" sz="1100" cap="small" baseline="0">
              <a:solidFill>
                <a:schemeClr val="dk1"/>
              </a:solidFill>
              <a:latin typeface="+mn-lt"/>
              <a:ea typeface="+mn-ea"/>
              <a:cs typeface="+mn-cs"/>
            </a:rPr>
            <a:t>I CC DEVONO SFALSARSI E ACCOMPAGNARE L'AZIONE, VIETATO FARSI TIRARE FUORI POSIZIONE GIOCATE SEMPLICI: </a:t>
          </a:r>
        </a:p>
        <a:p>
          <a:r>
            <a:rPr lang="it-IT" sz="1100" cap="small" baseline="0">
              <a:solidFill>
                <a:schemeClr val="dk1"/>
              </a:solidFill>
              <a:latin typeface="+mn-lt"/>
              <a:ea typeface="+mn-ea"/>
              <a:cs typeface="+mn-cs"/>
            </a:rPr>
            <a:t>TERZINO-CC-ALA-CC/TERZINO-CAMBIO CAMPO</a:t>
          </a:r>
        </a:p>
        <a:p>
          <a:r>
            <a:rPr lang="it-IT" sz="1100" cap="small" baseline="0">
              <a:solidFill>
                <a:schemeClr val="dk1"/>
              </a:solidFill>
              <a:latin typeface="+mn-lt"/>
              <a:ea typeface="+mn-ea"/>
              <a:cs typeface="+mn-cs"/>
            </a:rPr>
            <a:t>1)  PROVARE SPESSO IL CAMBIO CAMPO PER ALLARGARE IL GIOCO IN MANIERA VELOCE, SULLE ALI </a:t>
          </a:r>
        </a:p>
        <a:p>
          <a:r>
            <a:rPr lang="it-IT" sz="1100" cap="small" baseline="0">
              <a:solidFill>
                <a:schemeClr val="dk1"/>
              </a:solidFill>
              <a:latin typeface="+mn-lt"/>
              <a:ea typeface="+mn-ea"/>
              <a:cs typeface="+mn-cs"/>
            </a:rPr>
            <a:t>2)  PROVARE A VERTICALIZZARE PER IL CENTRAVANTI.</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 E AGNE. </a:t>
          </a:r>
        </a:p>
        <a:p>
          <a:r>
            <a:rPr lang="it-IT" sz="1100" b="1" cap="small">
              <a:solidFill>
                <a:schemeClr val="dk1"/>
              </a:solidFill>
              <a:latin typeface="+mn-lt"/>
              <a:ea typeface="+mn-ea"/>
              <a:cs typeface="+mn-cs"/>
            </a:rPr>
            <a:t>GIOCARE VICINI E CERCARE GLI UNO/DUE. CERCARE LE APERTURE SULLE FASCE E PREDISPORSI A CENTRO AREA PER RICEVERE I CROSS. VOGLIO DUE PUNTE CHE PRESIDIANO LA ZONA CENTRALE, SULLE ALI AGIRANNO MAIC E LUZ. </a:t>
          </a:r>
        </a:p>
        <a:p>
          <a:r>
            <a:rPr lang="it-IT" sz="1100" b="0" cap="small">
              <a:solidFill>
                <a:schemeClr val="dk1"/>
              </a:solidFill>
              <a:latin typeface="+mn-lt"/>
              <a:ea typeface="+mn-ea"/>
              <a:cs typeface="+mn-cs"/>
            </a:rPr>
            <a:t>VI ALTERNATE A VENIRE INCONTRO A PRENDERE IL PALLONE: NON APRITEVI. VI VOGLIO VICINI OGGI.</a:t>
          </a:r>
        </a:p>
        <a:p>
          <a:r>
            <a:rPr lang="it-IT" sz="1100" b="0" cap="small">
              <a:solidFill>
                <a:schemeClr val="dk1"/>
              </a:solidFill>
              <a:latin typeface="+mn-lt"/>
              <a:ea typeface="+mn-ea"/>
              <a:cs typeface="+mn-cs"/>
            </a:rPr>
            <a:t>TENETE SU' LA PALLA. E RICORDATEVI CHE CON LA GIOCATA SEMPLICE SPESSO SI ARRIVA IN PORTA. UNO-DUE E TIRI DA FUORI, CERCHIAMO LA CONCLUSIONE NELLO SPECCHIO QUANDO ABBIAMO LA POSSIBILITA’. VOGLIO TUTTI DIETRO LA LINEA DELLA PALLA IN FASE DI NON POSSESSO </a:t>
          </a:r>
        </a:p>
        <a:p>
          <a:r>
            <a:rPr lang="it-IT" sz="1100" b="0" cap="small">
              <a:solidFill>
                <a:schemeClr val="dk1"/>
              </a:solidFill>
              <a:latin typeface="+mn-lt"/>
              <a:ea typeface="+mn-ea"/>
              <a:cs typeface="+mn-cs"/>
            </a:rPr>
            <a:t>VENTU RIENTRI TU A SALTARE IN AREA SULLE PALLE INATTIVE A SFAVORE. SE RECUPERIAMO PALLA PRONTI A SFRUTTARE LA RIPARTENZA IN VELOCITA' SULLA</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FASCIA DI LUZ</a:t>
          </a:r>
        </a:p>
        <a:p>
          <a:r>
            <a:rPr lang="it-IT" sz="1100" b="1" cap="small">
              <a:solidFill>
                <a:schemeClr val="dk1"/>
              </a:solidFill>
              <a:latin typeface="+mn-lt"/>
              <a:ea typeface="+mn-ea"/>
              <a:cs typeface="+mn-cs"/>
            </a:rPr>
            <a:t>FONDAMENTALE: DOBBIAMO TENERE SU IL PALLONE, FACCIAMO RESPIRARE LA SQUADRA RAGAZZI. </a:t>
          </a:r>
        </a:p>
        <a:p>
          <a:endParaRPr lang="it-IT" sz="1100"/>
        </a:p>
        <a:p>
          <a:r>
            <a:rPr lang="it-IT" sz="1100"/>
            <a:t>-RIGORI: AGNE/GIAN</a:t>
          </a:r>
        </a:p>
        <a:p>
          <a:r>
            <a:rPr lang="it-IT" sz="1100"/>
            <a:t>-PUNIZIONI: AGNE/MEGLIO</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BORETTO</a:t>
          </a:r>
          <a:endParaRPr lang="it-IT"/>
        </a:p>
        <a:p>
          <a:r>
            <a:rPr lang="it-IT" sz="1100" b="1" baseline="0">
              <a:solidFill>
                <a:schemeClr val="dk1"/>
              </a:solidFill>
              <a:latin typeface="+mn-lt"/>
              <a:ea typeface="+mn-ea"/>
              <a:cs typeface="+mn-cs"/>
            </a:rPr>
            <a:t>SE SIAMO SOPRA: RICORDARE COPPA PILASTRO CHE LO SVARIONE E' SEMPRE DIETRO L'ANGOLO.</a:t>
          </a:r>
          <a:endParaRPr lang="it-IT"/>
        </a:p>
        <a:p>
          <a:endParaRPr lang="it-IT" sz="1100"/>
        </a:p>
        <a:p>
          <a:endParaRPr lang="it-IT" sz="1100"/>
        </a:p>
        <a:p>
          <a:endParaRPr lang="it-IT"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xdr:cNvSpPr txBox="1"/>
      </xdr:nvSpPr>
      <xdr:spPr>
        <a:xfrm>
          <a:off x="47625" y="380998"/>
          <a:ext cx="5153025" cy="15554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419100</xdr:colOff>
      <xdr:row>126</xdr:row>
      <xdr:rowOff>85725</xdr:rowOff>
    </xdr:to>
    <xdr:sp macro="" textlink="">
      <xdr:nvSpPr>
        <xdr:cNvPr id="8" name="CasellaDiTesto 7"/>
        <xdr:cNvSpPr txBox="1"/>
      </xdr:nvSpPr>
      <xdr:spPr>
        <a:xfrm>
          <a:off x="47625" y="380999"/>
          <a:ext cx="5191125" cy="20412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it-IT" sz="1100" b="0" i="0" baseline="0">
              <a:solidFill>
                <a:schemeClr val="dk1"/>
              </a:solidFill>
              <a:effectLst/>
              <a:latin typeface="+mn-lt"/>
              <a:ea typeface="+mn-ea"/>
              <a:cs typeface="+mn-cs"/>
            </a:rPr>
            <a:t>RAGA OGGI SARA' DURA: LORO HANNO VINTO L'ANNO SCORSO IL CAMPIONATO OPEN B E SONO POTENZIALMENTE PARI A NOI IN CLASSIFICA. QUINDI COME AL SOLITO UMILI E RISPETTOSI DELL'AVVERSARIO MA CONSAPEVOLI DELLA NOSTRA FORZA.  </a:t>
          </a:r>
        </a:p>
        <a:p>
          <a:pPr rtl="0"/>
          <a:r>
            <a:rPr lang="it-IT" sz="1100" b="0" i="0" baseline="0">
              <a:solidFill>
                <a:schemeClr val="dk1"/>
              </a:solidFill>
              <a:effectLst/>
              <a:latin typeface="+mn-lt"/>
              <a:ea typeface="+mn-ea"/>
              <a:cs typeface="+mn-cs"/>
            </a:rPr>
            <a:t>PARTIAMO A CANNONE COME SEMPRE PER FARGLI CAPIRE CHE ANCHE SE NON SIAMO A CASA NOSTRA VOGLIAMO COMANDARE NOI.</a:t>
          </a:r>
        </a:p>
        <a:p>
          <a:pPr rtl="0"/>
          <a:r>
            <a:rPr lang="it-IT" sz="1100" b="0" i="0" baseline="0">
              <a:solidFill>
                <a:schemeClr val="dk1"/>
              </a:solidFill>
              <a:effectLst/>
              <a:latin typeface="+mn-lt"/>
              <a:ea typeface="+mn-ea"/>
              <a:cs typeface="+mn-cs"/>
            </a:rPr>
            <a:t> </a:t>
          </a:r>
        </a:p>
        <a:p>
          <a:pPr rtl="0"/>
          <a:r>
            <a:rPr lang="it-IT" sz="1100" b="1" i="0" baseline="0">
              <a:solidFill>
                <a:schemeClr val="dk1"/>
              </a:solidFill>
              <a:effectLst/>
              <a:latin typeface="+mn-lt"/>
              <a:ea typeface="+mn-ea"/>
              <a:cs typeface="+mn-cs"/>
            </a:rPr>
            <a:t>FORMAZIONE</a:t>
          </a:r>
          <a:r>
            <a:rPr lang="it-IT" sz="1100" b="0" i="0" baseline="0">
              <a:solidFill>
                <a:schemeClr val="dk1"/>
              </a:solidFill>
              <a:effectLst/>
              <a:latin typeface="+mn-lt"/>
              <a:ea typeface="+mn-ea"/>
              <a:cs typeface="+mn-cs"/>
            </a:rPr>
            <a:t> ROSSO/ FRANZ, NICO, GIAN, ABI/ MAIC, VITTO, LILLO/ VENTU/ AGNE, LUZ.</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DIFESA:  </a:t>
          </a:r>
          <a:r>
            <a:rPr lang="it-IT" sz="1100" b="0" i="0" u="sng" baseline="0">
              <a:solidFill>
                <a:schemeClr val="dk1"/>
              </a:solidFill>
              <a:effectLst/>
              <a:latin typeface="+mn-lt"/>
              <a:ea typeface="+mn-ea"/>
              <a:cs typeface="+mn-cs"/>
            </a:rPr>
            <a:t>GIAN </a:t>
          </a:r>
          <a:r>
            <a:rPr lang="it-IT" sz="1100" b="0" i="0" baseline="0">
              <a:solidFill>
                <a:schemeClr val="dk1"/>
              </a:solidFill>
              <a:effectLst/>
              <a:latin typeface="+mn-lt"/>
              <a:ea typeface="+mn-ea"/>
              <a:cs typeface="+mn-cs"/>
            </a:rPr>
            <a:t>LA LINEA ALTA PIU' ALTA POSSIBILE COME SEMPRE, VOGLIO CHE LI TENIAMO DI LA' E GIOCHIAMO NELLA LORO META' CAMPO. GIRO PALLA VELOCE, QUINDI PASSAGGI DI PRIMA O DI SECONDA. IN MARCATURA MI RACCOMANDO, PULITI E DECISI. </a:t>
          </a:r>
          <a:r>
            <a:rPr lang="it-IT" sz="1100" b="0" i="0" u="sng" baseline="0">
              <a:solidFill>
                <a:schemeClr val="dk1"/>
              </a:solidFill>
              <a:effectLst/>
              <a:latin typeface="+mn-lt"/>
              <a:ea typeface="+mn-ea"/>
              <a:cs typeface="+mn-cs"/>
            </a:rPr>
            <a:t>NICO</a:t>
          </a:r>
          <a:r>
            <a:rPr lang="it-IT" sz="1100" b="0" i="0" baseline="0">
              <a:solidFill>
                <a:schemeClr val="dk1"/>
              </a:solidFill>
              <a:effectLst/>
              <a:latin typeface="+mn-lt"/>
              <a:ea typeface="+mn-ea"/>
              <a:cs typeface="+mn-cs"/>
            </a:rPr>
            <a:t> COME SEMPRE PULITO E ATTENTO, DAVANTI HANNO </a:t>
          </a:r>
          <a:r>
            <a:rPr lang="it-IT" sz="1100" b="1" i="0" baseline="0">
              <a:solidFill>
                <a:schemeClr val="dk1"/>
              </a:solidFill>
              <a:effectLst/>
              <a:latin typeface="+mn-lt"/>
              <a:ea typeface="+mn-ea"/>
              <a:cs typeface="+mn-cs"/>
            </a:rPr>
            <a:t>GAZZOTTI</a:t>
          </a:r>
          <a:r>
            <a:rPr lang="it-IT" sz="1100" b="0" i="0" baseline="0">
              <a:solidFill>
                <a:schemeClr val="dk1"/>
              </a:solidFill>
              <a:effectLst/>
              <a:latin typeface="+mn-lt"/>
              <a:ea typeface="+mn-ea"/>
              <a:cs typeface="+mn-cs"/>
            </a:rPr>
            <a:t>, E' MOLTO MOLTO VELOCE, ANNO SCORSO HA FATTO UNA TRENTINA DI GOL, QUINDI NON BISOGNA LASCIARGLI MEZZO METRO.</a:t>
          </a:r>
        </a:p>
        <a:p>
          <a:pPr rtl="0"/>
          <a:r>
            <a:rPr lang="it-IT" sz="1100" b="0" i="0" baseline="0">
              <a:solidFill>
                <a:schemeClr val="dk1"/>
              </a:solidFill>
              <a:effectLst/>
              <a:latin typeface="+mn-lt"/>
              <a:ea typeface="+mn-ea"/>
              <a:cs typeface="+mn-cs"/>
            </a:rPr>
            <a:t>I TERZINI COME AL SOLITO MOVIMENTO SENZA PALLA IN FASE OFFENSIVA. SE FATTA BENE LA SPINTA CI PERMETTE DI ARRIVARE AL CROSS E SE ANCHE LA PALLA NON CI VIENE GIOCATA IL NOSTRO MOVIMENTO CREA SPAZIO PER ALTRE GIOCATE. QUELLO CHE VOGLIO DAI LATERALI E' ESATTAMENTE QUESTO. E </a:t>
          </a:r>
          <a:r>
            <a:rPr lang="it-IT" sz="1100" b="1" i="0" baseline="0">
              <a:solidFill>
                <a:schemeClr val="dk1"/>
              </a:solidFill>
              <a:effectLst/>
              <a:latin typeface="+mn-lt"/>
              <a:ea typeface="+mn-ea"/>
              <a:cs typeface="+mn-cs"/>
            </a:rPr>
            <a:t>CI POSSIAMO ARRIVARE CON UN GIRO PALLA VELOCE O CON UN CAMBIO CAMPO A CREARE SUPERIORITA SULLE FASCE. </a:t>
          </a:r>
        </a:p>
        <a:p>
          <a:pPr rtl="0"/>
          <a:r>
            <a:rPr lang="it-IT" sz="1100" b="0" i="0" baseline="0">
              <a:solidFill>
                <a:schemeClr val="dk1"/>
              </a:solidFill>
              <a:effectLst/>
              <a:latin typeface="+mn-lt"/>
              <a:ea typeface="+mn-ea"/>
              <a:cs typeface="+mn-cs"/>
            </a:rPr>
            <a:t>VOGLIO ZERO RISCHI E LAMPADINA SEMPRE ACCESA, MASSIMA ATTENZIONE IN MARCATURA E NEI FINALI DI TEMPO, OCCHI E ORECCHIE APERTI SULLE PALLE INATTIVE, OGNUNO BATTEZZA UN UOMO E SE LO TIENE STRETTO.</a:t>
          </a:r>
        </a:p>
        <a:p>
          <a:pPr rtl="0"/>
          <a:r>
            <a:rPr lang="it-IT" sz="1100" b="0" i="0" baseline="0">
              <a:solidFill>
                <a:schemeClr val="dk1"/>
              </a:solidFill>
              <a:effectLst/>
              <a:latin typeface="+mn-lt"/>
              <a:ea typeface="+mn-ea"/>
              <a:cs typeface="+mn-cs"/>
            </a:rPr>
            <a:t>NON CONCEDIAMO PUNIZIONI DEL CAZZO EH. </a:t>
          </a:r>
        </a:p>
        <a:p>
          <a:pPr rtl="0"/>
          <a:r>
            <a:rPr lang="it-IT" sz="1100" b="0" i="0" baseline="0">
              <a:solidFill>
                <a:schemeClr val="dk1"/>
              </a:solidFill>
              <a:effectLst/>
              <a:latin typeface="+mn-lt"/>
              <a:ea typeface="+mn-ea"/>
              <a:cs typeface="+mn-cs"/>
            </a:rPr>
            <a:t>A SPOT PROVIAMOLO LO STESSO IL LANCIO PER LUZ.</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CENTROCAMPO:  </a:t>
          </a:r>
          <a:r>
            <a:rPr lang="it-IT" sz="1100" b="0" i="0" u="sng" baseline="0">
              <a:solidFill>
                <a:schemeClr val="dk1"/>
              </a:solidFill>
              <a:effectLst/>
              <a:latin typeface="+mn-lt"/>
              <a:ea typeface="+mn-ea"/>
              <a:cs typeface="+mn-cs"/>
            </a:rPr>
            <a:t>VITTO </a:t>
          </a:r>
          <a:r>
            <a:rPr lang="it-IT" sz="1100" b="0" i="0" baseline="0">
              <a:solidFill>
                <a:schemeClr val="dk1"/>
              </a:solidFill>
              <a:effectLst/>
              <a:latin typeface="+mn-lt"/>
              <a:ea typeface="+mn-ea"/>
              <a:cs typeface="+mn-cs"/>
            </a:rPr>
            <a:t>DETTI I TEMPI DELLA SQUADRA. MI RACCOMANDO CERCA DI TENERE LA POSIZIONE E LA DISTANZA GIUSTA QUANDO SALE LA DIFESA: ANCHE NOI DEL CENTROCAMPO DOBBIAMO SALIRE PER  MANTENERE LA DISTANZA GIUSTA TRA I REPARTI. TI CHIEDO DI:</a:t>
          </a:r>
        </a:p>
        <a:p>
          <a:pPr rtl="0"/>
          <a:r>
            <a:rPr lang="it-IT" sz="1100" b="0" i="0" baseline="0">
              <a:solidFill>
                <a:schemeClr val="dk1"/>
              </a:solidFill>
              <a:effectLst/>
              <a:latin typeface="+mn-lt"/>
              <a:ea typeface="+mn-ea"/>
              <a:cs typeface="+mn-cs"/>
            </a:rPr>
            <a:t>1) VERTICALIZZARE.</a:t>
          </a:r>
        </a:p>
        <a:p>
          <a:pPr rtl="0"/>
          <a:r>
            <a:rPr lang="it-IT" sz="1100" b="0" i="0" baseline="0">
              <a:solidFill>
                <a:schemeClr val="dk1"/>
              </a:solidFill>
              <a:effectLst/>
              <a:latin typeface="+mn-lt"/>
              <a:ea typeface="+mn-ea"/>
              <a:cs typeface="+mn-cs"/>
            </a:rPr>
            <a:t>2) APRIRE IL GIOCO IN MANIERA VELOCE X FRANZ O ABI</a:t>
          </a:r>
        </a:p>
        <a:p>
          <a:pPr rtl="0"/>
          <a:r>
            <a:rPr lang="it-IT" sz="1100" b="0" i="0" baseline="0">
              <a:solidFill>
                <a:schemeClr val="dk1"/>
              </a:solidFill>
              <a:effectLst/>
              <a:latin typeface="+mn-lt"/>
              <a:ea typeface="+mn-ea"/>
              <a:cs typeface="+mn-cs"/>
            </a:rPr>
            <a:t>I DUE INTERNI</a:t>
          </a:r>
          <a:r>
            <a:rPr lang="it-IT" sz="1100" b="0" i="0" u="sng" baseline="0">
              <a:solidFill>
                <a:schemeClr val="dk1"/>
              </a:solidFill>
              <a:effectLst/>
              <a:latin typeface="+mn-lt"/>
              <a:ea typeface="+mn-ea"/>
              <a:cs typeface="+mn-cs"/>
            </a:rPr>
            <a:t>, MAIC </a:t>
          </a:r>
          <a:r>
            <a:rPr lang="it-IT" sz="1100" b="0" i="0" baseline="0">
              <a:solidFill>
                <a:schemeClr val="dk1"/>
              </a:solidFill>
              <a:effectLst/>
              <a:latin typeface="+mn-lt"/>
              <a:ea typeface="+mn-ea"/>
              <a:cs typeface="+mn-cs"/>
            </a:rPr>
            <a:t>A DESTRA, </a:t>
          </a:r>
          <a:r>
            <a:rPr lang="it-IT" sz="1100" b="0" i="0" u="sng" baseline="0">
              <a:solidFill>
                <a:schemeClr val="dk1"/>
              </a:solidFill>
              <a:effectLst/>
              <a:latin typeface="+mn-lt"/>
              <a:ea typeface="+mn-ea"/>
              <a:cs typeface="+mn-cs"/>
            </a:rPr>
            <a:t>LILLO </a:t>
          </a:r>
          <a:r>
            <a:rPr lang="it-IT" sz="1100" b="0" i="0" baseline="0">
              <a:solidFill>
                <a:schemeClr val="dk1"/>
              </a:solidFill>
              <a:effectLst/>
              <a:latin typeface="+mn-lt"/>
              <a:ea typeface="+mn-ea"/>
              <a:cs typeface="+mn-cs"/>
            </a:rPr>
            <a:t>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a:t>
          </a:r>
          <a:r>
            <a:rPr lang="it-IT" sz="1100" b="1" i="0" baseline="0">
              <a:solidFill>
                <a:schemeClr val="dk1"/>
              </a:solidFill>
              <a:effectLst/>
              <a:latin typeface="+mn-lt"/>
              <a:ea typeface="+mn-ea"/>
              <a:cs typeface="+mn-cs"/>
            </a:rPr>
            <a:t>SEGUIAMO L'AZIONE QUANDO NASCE DALL'ALTRA PARTE</a:t>
          </a:r>
          <a:r>
            <a:rPr lang="it-IT" sz="1100" b="0" i="0" baseline="0">
              <a:solidFill>
                <a:schemeClr val="dk1"/>
              </a:solidFill>
              <a:effectLst/>
              <a:latin typeface="+mn-lt"/>
              <a:ea typeface="+mn-ea"/>
              <a:cs typeface="+mn-cs"/>
            </a:rPr>
            <a:t>: DOBBIAMO ESSERCI NOI SUL SECONDO PALO, DEVE ENTRARCI IN TESTA QUESTA COSA.</a:t>
          </a:r>
        </a:p>
        <a:p>
          <a:pPr rtl="0"/>
          <a:r>
            <a:rPr lang="it-IT" sz="1100" b="0" i="0"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p>
        <a:p>
          <a:pPr rtl="0"/>
          <a:r>
            <a:rPr lang="it-IT" sz="1100" b="0" i="0" baseline="0">
              <a:solidFill>
                <a:schemeClr val="dk1"/>
              </a:solidFill>
              <a:effectLst/>
              <a:latin typeface="+mn-lt"/>
              <a:ea typeface="+mn-ea"/>
              <a:cs typeface="+mn-cs"/>
            </a:rPr>
            <a:t>IN OGNI CASO, MAI BUTTARE VIA IL PALLONE, RICERCA COSTANTE DEL GIOCO PALLA A TERRA.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PIU' CHE TREQUARTISTA OGGI GIOCHIAMO CON UN FALSO NOVE:  </a:t>
          </a:r>
          <a:r>
            <a:rPr lang="it-IT" sz="1100" b="0" i="0" u="sng" baseline="0">
              <a:solidFill>
                <a:schemeClr val="dk1"/>
              </a:solidFill>
              <a:effectLst/>
              <a:latin typeface="+mn-lt"/>
              <a:ea typeface="+mn-ea"/>
              <a:cs typeface="+mn-cs"/>
            </a:rPr>
            <a:t>VENTU</a:t>
          </a:r>
          <a:r>
            <a:rPr lang="it-IT" sz="1100" b="0" i="0" u="none" baseline="0">
              <a:solidFill>
                <a:schemeClr val="dk1"/>
              </a:solidFill>
              <a:effectLst/>
              <a:latin typeface="+mn-lt"/>
              <a:ea typeface="+mn-ea"/>
              <a:cs typeface="+mn-cs"/>
            </a:rPr>
            <a:t> SEI TU CHE VIENI INCONTRO AL PALLONE CHE GIOCHI DA FINTO CENTRAVANTI, VOGLIO CHE PARTI DAVANTI AL CENTRO, PER POI ABBASSARTI A RICEVERE PALLA E A SMISTARLA VOGLIO CHE TI TIRI DIETRO IL LORO CENTRALE E LO INVITI A SEGUIRTI, VOGLIO CHE CREI SPAZIO A LUZ E AGNE, QUINDI MOVIMENTO NON STATICITA', HAI GAMBA E SEI IN FORMA IN QUESTO PERIODO. HAI BUON TIRO QUINDI SE HAI OPPORTUNITA' </a:t>
          </a:r>
          <a:r>
            <a:rPr lang="it-IT" sz="1100" b="0" i="0" baseline="0">
              <a:solidFill>
                <a:schemeClr val="dk1"/>
              </a:solidFill>
              <a:effectLst/>
              <a:latin typeface="+mn-lt"/>
              <a:ea typeface="+mn-ea"/>
              <a:cs typeface="+mn-cs"/>
            </a:rPr>
            <a:t>NEGLI ULTIMI 20/25 METRI VOGLIO IL DRIBBLING SENZA PAURA E LA FINALIZZAZIONE VELOCE. GIOCA SEMPLICE MAGARI IN PROFONDITA' PER IL TAGLIO O PER LA CHIUSURA DI UN TRIANGOLO. </a:t>
          </a:r>
        </a:p>
        <a:p>
          <a:pPr rtl="0"/>
          <a:r>
            <a:rPr lang="it-IT" sz="1100" b="1" i="0" baseline="0">
              <a:solidFill>
                <a:schemeClr val="dk1"/>
              </a:solidFill>
              <a:effectLst/>
              <a:latin typeface="+mn-lt"/>
              <a:ea typeface="+mn-ea"/>
              <a:cs typeface="+mn-cs"/>
            </a:rPr>
            <a:t>IN NON POSSESSO CI VUOLE SACRIFICIO OGGI. QUINDI SCALI A DAR FASTIDIO AL LORO CENTRALE DI CENTROCAMPO IN FASE DI NON POSSESSO, E' IMPORTANTE QUESTA FASE, CHIARO?  </a:t>
          </a:r>
          <a:r>
            <a:rPr lang="it-IT" sz="1100" b="0" i="0" baseline="0">
              <a:solidFill>
                <a:schemeClr val="dk1"/>
              </a:solidFill>
              <a:effectLst/>
              <a:latin typeface="+mn-lt"/>
              <a:ea typeface="+mn-ea"/>
              <a:cs typeface="+mn-cs"/>
            </a:rPr>
            <a:t>ESCI IN PRESSING SUI CENTRALI DIFENSIVI SE PARTONO DA LI', LE DUE PUNTE STANNO TRA IL CENTRALE ED IL TERZINO. </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ATTACCO:  </a:t>
          </a:r>
          <a:r>
            <a:rPr lang="it-IT" sz="1100" b="0" i="0" u="sng" baseline="0">
              <a:solidFill>
                <a:schemeClr val="dk1"/>
              </a:solidFill>
              <a:effectLst/>
              <a:latin typeface="+mn-lt"/>
              <a:ea typeface="+mn-ea"/>
              <a:cs typeface="+mn-cs"/>
            </a:rPr>
            <a:t>AGNE</a:t>
          </a:r>
          <a:r>
            <a:rPr lang="it-IT" sz="1100" b="0" i="0" baseline="0">
              <a:solidFill>
                <a:schemeClr val="dk1"/>
              </a:solidFill>
              <a:effectLst/>
              <a:latin typeface="+mn-lt"/>
              <a:ea typeface="+mn-ea"/>
              <a:cs typeface="+mn-cs"/>
            </a:rPr>
            <a:t> </a:t>
          </a:r>
          <a:r>
            <a:rPr lang="it-IT" sz="1100" b="0" i="0" u="sng" baseline="0">
              <a:solidFill>
                <a:schemeClr val="dk1"/>
              </a:solidFill>
              <a:effectLst/>
              <a:latin typeface="+mn-lt"/>
              <a:ea typeface="+mn-ea"/>
              <a:cs typeface="+mn-cs"/>
            </a:rPr>
            <a:t>E LUZ </a:t>
          </a:r>
          <a:r>
            <a:rPr lang="it-IT" sz="1100" b="0" i="0" baseline="0">
              <a:solidFill>
                <a:schemeClr val="dk1"/>
              </a:solidFill>
              <a:effectLst/>
              <a:latin typeface="+mn-lt"/>
              <a:ea typeface="+mn-ea"/>
              <a:cs typeface="+mn-cs"/>
            </a:rPr>
            <a:t>A SVARIARE SU TUTTO IL FRONTE. PUNTO DI RIFERIMENTO CENTRALE E' IL VENTU CHE FARA' IL CLASSICO MOVIMENTO DEL CENTRAVANTI E SMISTERA' PALLONI VOI AVETE IL COMPITO DI INFILARVI A TURNO NELLA ZONA CENTRALE, NELLO SPAZIO CHE SPERO SI LIBERERA' DIETRO AL VENTU, NON DANDO PUNTI DI RIFERIMENTO, QUINDI INVERTITE SPESSO LA POSIZIONE. </a:t>
          </a:r>
        </a:p>
        <a:p>
          <a:pPr rtl="0"/>
          <a:r>
            <a:rPr lang="it-IT" sz="1100" b="0" i="0" baseline="0">
              <a:solidFill>
                <a:schemeClr val="dk1"/>
              </a:solidFill>
              <a:effectLst/>
              <a:latin typeface="+mn-lt"/>
              <a:ea typeface="+mn-ea"/>
              <a:cs typeface="+mn-cs"/>
            </a:rPr>
            <a:t>OBIETTIVO PRIMARIO DI OGGI, OVVIAMENTE DOPO IL GOL, E' QUELLO DI TENERE SU IL PALLONE, FACCIAMO RESPIRARE LA SQUADRA RAGAZZI. </a:t>
          </a:r>
        </a:p>
        <a:p>
          <a:pPr rtl="0"/>
          <a:r>
            <a:rPr lang="it-IT" sz="1100" b="0" i="0" baseline="0">
              <a:solidFill>
                <a:schemeClr val="dk1"/>
              </a:solidFill>
              <a:effectLst/>
              <a:latin typeface="+mn-lt"/>
              <a:ea typeface="+mn-ea"/>
              <a:cs typeface="+mn-cs"/>
            </a:rPr>
            <a:t>PER I CENTROCAMPISTI: SE IL VENTU CI FA DA SPONDA, PROVIAMO A INFILARE QUALCHE PALLA RASOTERRA DI PRIMA PER AGNE E </a:t>
          </a:r>
          <a:r>
            <a:rPr lang="it-IT" sz="1100" b="0" i="0" u="sng" baseline="0">
              <a:solidFill>
                <a:schemeClr val="dk1"/>
              </a:solidFill>
              <a:effectLst/>
              <a:latin typeface="+mn-lt"/>
              <a:ea typeface="+mn-ea"/>
              <a:cs typeface="+mn-cs"/>
            </a:rPr>
            <a:t>LUZ</a:t>
          </a:r>
          <a:r>
            <a:rPr lang="it-IT" sz="1100" b="0" i="0" u="none" baseline="0">
              <a:solidFill>
                <a:schemeClr val="dk1"/>
              </a:solidFill>
              <a:effectLst/>
              <a:latin typeface="+mn-lt"/>
              <a:ea typeface="+mn-ea"/>
              <a:cs typeface="+mn-cs"/>
            </a:rPr>
            <a:t>? </a:t>
          </a:r>
          <a:r>
            <a:rPr lang="it-IT" sz="1100" b="1" i="0" u="none" baseline="0">
              <a:solidFill>
                <a:schemeClr val="dk1"/>
              </a:solidFill>
              <a:effectLst/>
              <a:latin typeface="+mn-lt"/>
              <a:ea typeface="+mn-ea"/>
              <a:cs typeface="+mn-cs"/>
            </a:rPr>
            <a:t>MA DI PRIMA EH</a:t>
          </a:r>
          <a:r>
            <a:rPr lang="it-IT" sz="1100" b="0" i="0" u="none" baseline="0">
              <a:solidFill>
                <a:schemeClr val="dk1"/>
              </a:solidFill>
              <a:effectLst/>
              <a:latin typeface="+mn-lt"/>
              <a:ea typeface="+mn-ea"/>
              <a:cs typeface="+mn-cs"/>
            </a:rPr>
            <a:t>? PROVIAMO A RISPETTARE I TEMPOI DEGLI INSERIMENTI? POSSIAMO</a:t>
          </a:r>
          <a:r>
            <a:rPr lang="it-IT" sz="1100" b="0" i="0" baseline="0">
              <a:solidFill>
                <a:schemeClr val="dk1"/>
              </a:solidFill>
              <a:effectLst/>
              <a:latin typeface="+mn-lt"/>
              <a:ea typeface="+mn-ea"/>
              <a:cs typeface="+mn-cs"/>
            </a:rPr>
            <a:t> FARE LA DIFFERENZA COSI'. </a:t>
          </a:r>
        </a:p>
        <a:p>
          <a:pPr rtl="0"/>
          <a:r>
            <a:rPr lang="it-IT" sz="1100" b="0" i="0" baseline="0">
              <a:solidFill>
                <a:schemeClr val="dk1"/>
              </a:solidFill>
              <a:effectLst/>
              <a:latin typeface="+mn-lt"/>
              <a:ea typeface="+mn-ea"/>
              <a:cs typeface="+mn-cs"/>
            </a:rPr>
            <a:t>LUZ NON MI STANCHERO' DI RIPETERTELO, SE VUOI ESSERE PERICOLOSO DEVI MUOVERTI SENZA IL PALLONE TRA I PIEDI E FARE CONTINUI TAGLI ED INSERIMENTI NELLA ZONA CENTRALE, VERSO LA PORTA. SE IMPARI A FARE IL MOVIMENTO VERSO LA PORTA, LA PALLA PRIMA O POI I NOSTRI CENTROCAMPISTI TE LA METTONO LA' DIETRO LA LINEA DIFENSIVA.</a:t>
          </a:r>
        </a:p>
        <a:p>
          <a:pPr rtl="0"/>
          <a:r>
            <a:rPr lang="it-IT" sz="1100" b="0" i="0" baseline="0">
              <a:solidFill>
                <a:schemeClr val="dk1"/>
              </a:solidFill>
              <a:effectLst/>
              <a:latin typeface="+mn-lt"/>
              <a:ea typeface="+mn-ea"/>
              <a:cs typeface="+mn-cs"/>
            </a:rPr>
            <a:t>RICORDIAMOCI CHE I PRIMI DIFENSORI SONO LE PUNTE:  SUI CENTRALI ESCE VENTU MENTRE AGNE E LUZ STAZIONANO TRA CENTRALI E TERZINI. VOGLIO QUESTA FASE FATTA AL MEGLIO PERCHE' PRIMA RECUPERIAMO PALLA MEGLIO E' E SE LO FACCIAMO IL PIU' ALTO POSSIBILE SIAMO PIU' VICINI ALLA LORO PORTA E PIU' LONTANI DALLA NOSTRA. </a:t>
          </a:r>
        </a:p>
        <a:p>
          <a:pPr rtl="0"/>
          <a:r>
            <a:rPr lang="it-IT" sz="1100" b="0" i="0" baseline="0">
              <a:solidFill>
                <a:schemeClr val="dk1"/>
              </a:solidFill>
              <a:effectLst/>
              <a:latin typeface="+mn-lt"/>
              <a:ea typeface="+mn-ea"/>
              <a:cs typeface="+mn-cs"/>
            </a:rPr>
            <a:t>VENTU RIENTRI TU A SALTARE IN AREA SULLE PALLE INATTIVE A SFAVORE, AGNE SE C'E BISOGNO. LUZ RESTA SU.</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-RIGORI: AGNE/GIAN</a:t>
          </a:r>
        </a:p>
        <a:p>
          <a:pPr rtl="0"/>
          <a:r>
            <a:rPr lang="it-IT" sz="1100" b="0" i="0" baseline="0">
              <a:solidFill>
                <a:schemeClr val="dk1"/>
              </a:solidFill>
              <a:effectLst/>
              <a:latin typeface="+mn-lt"/>
              <a:ea typeface="+mn-ea"/>
              <a:cs typeface="+mn-cs"/>
            </a:rPr>
            <a:t>-PUNIZIONI:  AGNE/VENTU</a:t>
          </a:r>
        </a:p>
        <a:p>
          <a:pPr rtl="0"/>
          <a:r>
            <a:rPr lang="it-IT" sz="1100" b="0" i="0" baseline="0">
              <a:solidFill>
                <a:schemeClr val="dk1"/>
              </a:solidFill>
              <a:effectLst/>
              <a:latin typeface="+mn-lt"/>
              <a:ea typeface="+mn-ea"/>
              <a:cs typeface="+mn-cs"/>
            </a:rPr>
            <a:t>-ANGOLI: SCHEMA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CHI ESCE SI RICORDI DI DARE LE CONSEGNE A CHI ENTRA:  POSIZIONE  IN BARRIERA E CORNER IN ATTACCO.</a:t>
          </a:r>
        </a:p>
        <a:p>
          <a:pPr rtl="0"/>
          <a:r>
            <a:rPr lang="it-IT" sz="1100" b="0" i="0" baseline="0">
              <a:solidFill>
                <a:schemeClr val="dk1"/>
              </a:solidFill>
              <a:effectLst/>
              <a:latin typeface="+mn-lt"/>
              <a:ea typeface="+mn-ea"/>
              <a:cs typeface="+mn-cs"/>
            </a:rPr>
            <a:t>OCCHIO PARTICOLARE A GAZZOTTI.</a:t>
          </a:r>
        </a:p>
        <a:p>
          <a:pPr rtl="0"/>
          <a:r>
            <a:rPr lang="it-IT" sz="1100" b="0" i="0" baseline="0">
              <a:solidFill>
                <a:schemeClr val="dk1"/>
              </a:solidFill>
              <a:effectLst/>
              <a:latin typeface="+mn-lt"/>
              <a:ea typeface="+mn-ea"/>
              <a:cs typeface="+mn-cs"/>
            </a:rPr>
            <a:t>DAI, RISCALDAMENTO FATTO BENE, ANDIAMO A VINCERE!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RACCOMANDAZIONI:</a:t>
          </a:r>
        </a:p>
        <a:p>
          <a:pPr rtl="0"/>
          <a:r>
            <a:rPr lang="it-IT" sz="1100" b="0" i="0" baseline="0">
              <a:solidFill>
                <a:schemeClr val="dk1"/>
              </a:solidFill>
              <a:effectLst/>
              <a:latin typeface="+mn-lt"/>
              <a:ea typeface="+mn-ea"/>
              <a:cs typeface="+mn-cs"/>
            </a:rPr>
            <a:t>GESTIONE DEI TEMPI DI GIOCO. </a:t>
          </a:r>
        </a:p>
        <a:p>
          <a:pPr rtl="0"/>
          <a:r>
            <a:rPr lang="it-IT" sz="1100" b="1" i="0" baseline="0">
              <a:solidFill>
                <a:schemeClr val="dk1"/>
              </a:solidFill>
              <a:effectLst/>
              <a:latin typeface="+mn-lt"/>
              <a:ea typeface="+mn-ea"/>
              <a:cs typeface="+mn-cs"/>
            </a:rPr>
            <a:t>RIMESSE LATERALI A SFAVORE: ATTACCATI, NON A DUE METRI</a:t>
          </a:r>
        </a:p>
        <a:p>
          <a:pPr rtl="0"/>
          <a:r>
            <a:rPr lang="it-IT" sz="1100" b="1" i="0" baseline="0">
              <a:solidFill>
                <a:schemeClr val="dk1"/>
              </a:solidFill>
              <a:effectLst/>
              <a:latin typeface="+mn-lt"/>
              <a:ea typeface="+mn-ea"/>
              <a:cs typeface="+mn-cs"/>
            </a:rPr>
            <a:t>RIMESSE LATERALI A FAVORE OLTRE LA META' CAMPO: SI PUO' PROVARE ANCHE  UNO-DUE E CAMBIO CAMPO </a:t>
          </a:r>
          <a:r>
            <a:rPr lang="it-IT" sz="1100" b="0" i="0" baseline="0">
              <a:solidFill>
                <a:schemeClr val="dk1"/>
              </a:solidFill>
              <a:effectLst/>
              <a:latin typeface="+mn-lt"/>
              <a:ea typeface="+mn-ea"/>
              <a:cs typeface="+mn-cs"/>
            </a:rPr>
            <a:t>.</a:t>
          </a:r>
        </a:p>
        <a:p>
          <a:pPr rtl="0"/>
          <a:r>
            <a:rPr lang="it-IT" sz="1100" b="0" i="0" baseline="0">
              <a:solidFill>
                <a:schemeClr val="dk1"/>
              </a:solidFill>
              <a:effectLst/>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INTERVALLO:</a:t>
          </a:r>
        </a:p>
        <a:p>
          <a:pPr rtl="0"/>
          <a:r>
            <a:rPr lang="it-IT" sz="1100" b="0" i="0" baseline="0">
              <a:solidFill>
                <a:schemeClr val="dk1"/>
              </a:solidFill>
              <a:effectLst/>
              <a:latin typeface="+mn-lt"/>
              <a:ea typeface="+mn-ea"/>
              <a:cs typeface="+mn-cs"/>
            </a:rPr>
            <a:t>CALI DI CONCENTRAZIONE</a:t>
          </a:r>
        </a:p>
        <a:p>
          <a:pPr rtl="0"/>
          <a:r>
            <a:rPr lang="it-IT" sz="1100" b="0" i="0" baseline="0">
              <a:solidFill>
                <a:schemeClr val="dk1"/>
              </a:solidFill>
              <a:effectLst/>
              <a:latin typeface="+mn-lt"/>
              <a:ea typeface="+mn-ea"/>
              <a:cs typeface="+mn-cs"/>
            </a:rPr>
            <a:t>GESTIONE DEI TEMPI DI GIOCO</a:t>
          </a:r>
        </a:p>
        <a:p>
          <a:pPr rtl="0"/>
          <a:r>
            <a:rPr lang="it-IT" sz="1100" b="0" i="0" baseline="0">
              <a:solidFill>
                <a:schemeClr val="dk1"/>
              </a:solidFill>
              <a:effectLst/>
              <a:latin typeface="+mn-lt"/>
              <a:ea typeface="+mn-ea"/>
              <a:cs typeface="+mn-cs"/>
            </a:rPr>
            <a:t>FURBIZIA, GUADAGNIAMO CALCI PIAZZATI</a:t>
          </a:r>
        </a:p>
        <a:p>
          <a:pPr rtl="0"/>
          <a:r>
            <a:rPr lang="it-IT" sz="1100" b="0" i="0" baseline="0">
              <a:solidFill>
                <a:schemeClr val="dk1"/>
              </a:solidFill>
              <a:effectLst/>
              <a:latin typeface="+mn-lt"/>
              <a:ea typeface="+mn-ea"/>
              <a:cs typeface="+mn-cs"/>
            </a:rPr>
            <a:t>DAVANTI TENIAMO SU QUALCHE PALLA E FACCIAMO RESPIRARE LA SQUADRA</a:t>
          </a:r>
        </a:p>
        <a:p>
          <a:pPr rtl="0"/>
          <a:r>
            <a:rPr lang="it-IT" sz="1100" b="0" i="0" baseline="0">
              <a:solidFill>
                <a:schemeClr val="dk1"/>
              </a:solidFill>
              <a:effectLst/>
              <a:latin typeface="+mn-lt"/>
              <a:ea typeface="+mn-ea"/>
              <a:cs typeface="+mn-cs"/>
            </a:rPr>
            <a:t>INTERDIZIONE PIU' DECISA</a:t>
          </a:r>
        </a:p>
        <a:p>
          <a:pPr rtl="0"/>
          <a:r>
            <a:rPr lang="it-IT" sz="1100" b="0" i="0" baseline="0">
              <a:solidFill>
                <a:schemeClr val="dk1"/>
              </a:solidFill>
              <a:effectLst/>
              <a:latin typeface="+mn-lt"/>
              <a:ea typeface="+mn-ea"/>
              <a:cs typeface="+mn-cs"/>
            </a:rPr>
            <a:t>CENTRARE LO SPECCHIO</a:t>
          </a:r>
        </a:p>
        <a:p>
          <a:pPr rtl="0"/>
          <a:r>
            <a:rPr lang="it-IT" sz="1100" b="0" i="0" baseline="0">
              <a:solidFill>
                <a:schemeClr val="dk1"/>
              </a:solidFill>
              <a:effectLst/>
              <a:latin typeface="+mn-lt"/>
              <a:ea typeface="+mn-ea"/>
              <a:cs typeface="+mn-cs"/>
            </a:rPr>
            <a:t>RALLENTARE O ACCELERARE IL RITMO</a:t>
          </a:r>
        </a:p>
        <a:p>
          <a:pPr rtl="0"/>
          <a:r>
            <a:rPr lang="it-IT" sz="1100" b="0" i="0" baseline="0">
              <a:solidFill>
                <a:schemeClr val="dk1"/>
              </a:solidFill>
              <a:effectLst/>
              <a:latin typeface="+mn-lt"/>
              <a:ea typeface="+mn-ea"/>
              <a:cs typeface="+mn-cs"/>
            </a:rPr>
            <a:t>SE SIAMO SOTTO: RICORDARE CHE NEL DNA ABBIAMO LA POSSIBILITA DI RECUPERARE</a:t>
          </a:r>
        </a:p>
        <a:p>
          <a:pPr rtl="0"/>
          <a:r>
            <a:rPr lang="it-IT" sz="1100" b="0" i="0" baseline="0">
              <a:solidFill>
                <a:schemeClr val="dk1"/>
              </a:solidFill>
              <a:effectLst/>
              <a:latin typeface="+mn-lt"/>
              <a:ea typeface="+mn-ea"/>
              <a:cs typeface="+mn-cs"/>
            </a:rPr>
            <a:t>SE SIAMO SOPRA: RICORDARE SAN CASSIANO CHE LO SVARIONE E' SEMPRE DIETRO L'ANGOLO.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10" name="CasellaDiTesto 9"/>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419100</xdr:colOff>
      <xdr:row>134</xdr:row>
      <xdr:rowOff>76199</xdr:rowOff>
    </xdr:to>
    <xdr:sp macro="" textlink="">
      <xdr:nvSpPr>
        <xdr:cNvPr id="16" name="CasellaDiTesto 15"/>
        <xdr:cNvSpPr txBox="1"/>
      </xdr:nvSpPr>
      <xdr:spPr>
        <a:xfrm>
          <a:off x="47625" y="380998"/>
          <a:ext cx="5191125" cy="21697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it-IT" sz="1100" b="0" i="0" baseline="0">
              <a:solidFill>
                <a:schemeClr val="dk1"/>
              </a:solidFill>
              <a:effectLst/>
              <a:latin typeface="+mn-lt"/>
              <a:ea typeface="+mn-ea"/>
              <a:cs typeface="+mn-cs"/>
            </a:rPr>
            <a:t>RAGA DOBBIAMO TUTTI CERCARE DI MANTENERE LA LUCIDITA', ANCHE IO: CONTRO DI LORO LO SAPPIAMO GIA' CHE SARA' DURA, PIU' CHE PER IL LORO LIVELLO TECNICO PER TUTTO IL RESTO, TUTTO IL TEATRINO, LO SHOW CHE METTERANNO IN SCENA. </a:t>
          </a:r>
        </a:p>
        <a:p>
          <a:pPr rtl="0"/>
          <a:r>
            <a:rPr lang="it-IT" sz="1100" b="0" i="0" baseline="0">
              <a:solidFill>
                <a:schemeClr val="dk1"/>
              </a:solidFill>
              <a:effectLst/>
              <a:latin typeface="+mn-lt"/>
              <a:ea typeface="+mn-ea"/>
              <a:cs typeface="+mn-cs"/>
            </a:rPr>
            <a:t>CI PICCHIERANNO, CI INSULTERANNO, CI PROVOCHERANNO. LORO HANNO BEN CHIARO CHE POSSONO FARCELA SOLO COSI', D'ALTRO CANTO NOI DOVREMO IN OGNI FRANGENTE AVER LA LUCIDITA' NECESSARIA PER NON CASCARCI. </a:t>
          </a:r>
        </a:p>
        <a:p>
          <a:pPr rtl="0"/>
          <a:r>
            <a:rPr lang="it-IT" sz="1100" b="0" i="0" baseline="0">
              <a:solidFill>
                <a:schemeClr val="dk1"/>
              </a:solidFill>
              <a:effectLst/>
              <a:latin typeface="+mn-lt"/>
              <a:ea typeface="+mn-ea"/>
              <a:cs typeface="+mn-cs"/>
            </a:rPr>
            <a:t>MI PREME RIPETERLO A CHI E' PIU' SANGUIGNO: LUZ OGGI MUTO, IDEM LILLO NON VOGLIO SENTIRE UNA BESTEMMIA OGGI E NEMMENO UNO SCLERO COI TUOI COMPAGNI. </a:t>
          </a:r>
        </a:p>
        <a:p>
          <a:pPr rtl="0"/>
          <a:r>
            <a:rPr lang="it-IT" sz="1100" b="0" i="0" baseline="0">
              <a:solidFill>
                <a:schemeClr val="dk1"/>
              </a:solidFill>
              <a:effectLst/>
              <a:latin typeface="+mn-lt"/>
              <a:ea typeface="+mn-ea"/>
              <a:cs typeface="+mn-cs"/>
            </a:rPr>
            <a:t>NOI SCENDIAMO IN CAMPO COME AL SOLITO UMILI E RISPETTOSI DI CHI INCONTRIAMO MA CONSAPEVOLI CHE SE ENTRIAMO IN CAMPO CON LA "CAZZIMMA" DI SABATO QUESTI CE LI MANGIAMO RAGA. OGGI SERVE INTENSITA', SERVE GRINTA, SERVE CHE OGNUNO DI VOI VOGLIA ARRIVARE PRIMO SUL PALLONE E VOGLIA VINCERE TUTTI I CONTRASTI, ARRIVARE PRIMI SULLE SECONDE PALLE....</a:t>
          </a:r>
        </a:p>
        <a:p>
          <a:pPr rtl="0"/>
          <a:r>
            <a:rPr lang="it-IT" sz="1100" b="0" i="0" baseline="0">
              <a:solidFill>
                <a:schemeClr val="dk1"/>
              </a:solidFill>
              <a:effectLst/>
              <a:latin typeface="+mn-lt"/>
              <a:ea typeface="+mn-ea"/>
              <a:cs typeface="+mn-cs"/>
            </a:rPr>
            <a:t>OGGI SI PARTE A FIONDA COME SEMPRE, A CASA NOSTRA SI COMANDA NOI!</a:t>
          </a:r>
        </a:p>
        <a:p>
          <a:pPr rtl="0"/>
          <a:r>
            <a:rPr lang="it-IT" sz="1100" b="0" i="0" baseline="0">
              <a:solidFill>
                <a:schemeClr val="dk1"/>
              </a:solidFill>
              <a:effectLst/>
              <a:latin typeface="+mn-lt"/>
              <a:ea typeface="+mn-ea"/>
              <a:cs typeface="+mn-cs"/>
            </a:rPr>
            <a:t> </a:t>
          </a:r>
        </a:p>
        <a:p>
          <a:pPr rtl="0"/>
          <a:r>
            <a:rPr lang="it-IT" sz="1100" b="1" i="0" baseline="0">
              <a:solidFill>
                <a:schemeClr val="dk1"/>
              </a:solidFill>
              <a:effectLst/>
              <a:latin typeface="+mn-lt"/>
              <a:ea typeface="+mn-ea"/>
              <a:cs typeface="+mn-cs"/>
            </a:rPr>
            <a:t>FORMAZIONE</a:t>
          </a:r>
          <a:r>
            <a:rPr lang="it-IT" sz="1100" b="0" i="0" baseline="0">
              <a:solidFill>
                <a:schemeClr val="dk1"/>
              </a:solidFill>
              <a:effectLst/>
              <a:latin typeface="+mn-lt"/>
              <a:ea typeface="+mn-ea"/>
              <a:cs typeface="+mn-cs"/>
            </a:rPr>
            <a:t> ROSSO/ FRANZ, NICO, GIAN, ABI/ WALLY, VITTO, LILLO/ VENTU/ AGNE, LUZ.</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DIFESA:  </a:t>
          </a:r>
          <a:r>
            <a:rPr lang="it-IT" sz="1100" b="0" i="0" u="sng" baseline="0">
              <a:solidFill>
                <a:schemeClr val="dk1"/>
              </a:solidFill>
              <a:effectLst/>
              <a:latin typeface="+mn-lt"/>
              <a:ea typeface="+mn-ea"/>
              <a:cs typeface="+mn-cs"/>
            </a:rPr>
            <a:t>GIAN </a:t>
          </a:r>
          <a:r>
            <a:rPr lang="it-IT" sz="1100" b="0" i="0" baseline="0">
              <a:solidFill>
                <a:schemeClr val="dk1"/>
              </a:solidFill>
              <a:effectLst/>
              <a:latin typeface="+mn-lt"/>
              <a:ea typeface="+mn-ea"/>
              <a:cs typeface="+mn-cs"/>
            </a:rPr>
            <a:t>LA LINEA ALTA PIU' ALTA POSSIBILE COME SEMPRE, VOGLIO CHE LI TENIAMO DI LA' E GIOCHIAMO NELLA LORO META' CAMPO. GIRO PALLA VELOCE, QUINDI PASSAGGI DI PRIMA O DI SECONDA. IN MARCATURA MI RACCOMANDO, PULITI E DECISI. </a:t>
          </a:r>
          <a:r>
            <a:rPr lang="it-IT" sz="1100" b="0" i="0" u="sng" baseline="0">
              <a:solidFill>
                <a:schemeClr val="dk1"/>
              </a:solidFill>
              <a:effectLst/>
              <a:latin typeface="+mn-lt"/>
              <a:ea typeface="+mn-ea"/>
              <a:cs typeface="+mn-cs"/>
            </a:rPr>
            <a:t>NICO</a:t>
          </a:r>
          <a:r>
            <a:rPr lang="it-IT" sz="1100" b="0" i="0" baseline="0">
              <a:solidFill>
                <a:schemeClr val="dk1"/>
              </a:solidFill>
              <a:effectLst/>
              <a:latin typeface="+mn-lt"/>
              <a:ea typeface="+mn-ea"/>
              <a:cs typeface="+mn-cs"/>
            </a:rPr>
            <a:t> COME SEMPRE PULITO E ATTENTO, DAVANTI HANNO </a:t>
          </a:r>
          <a:r>
            <a:rPr lang="it-IT" sz="1100" b="1" i="0" baseline="0">
              <a:solidFill>
                <a:schemeClr val="dk1"/>
              </a:solidFill>
              <a:effectLst/>
              <a:latin typeface="+mn-lt"/>
              <a:ea typeface="+mn-ea"/>
              <a:cs typeface="+mn-cs"/>
            </a:rPr>
            <a:t>GAZZOTTI</a:t>
          </a:r>
          <a:r>
            <a:rPr lang="it-IT" sz="1100" b="0" i="0" baseline="0">
              <a:solidFill>
                <a:schemeClr val="dk1"/>
              </a:solidFill>
              <a:effectLst/>
              <a:latin typeface="+mn-lt"/>
              <a:ea typeface="+mn-ea"/>
              <a:cs typeface="+mn-cs"/>
            </a:rPr>
            <a:t>, E' MOLTO MOLTO VELOCE, ANNO SCORSO HA FATTO UNA TRENTINA DI GOL, QUINDI NON BISOGNA LASCIARGLI MEZZO METRO.</a:t>
          </a:r>
        </a:p>
        <a:p>
          <a:pPr rtl="0"/>
          <a:r>
            <a:rPr lang="it-IT" sz="1100" b="0" i="0" baseline="0">
              <a:solidFill>
                <a:schemeClr val="dk1"/>
              </a:solidFill>
              <a:effectLst/>
              <a:latin typeface="+mn-lt"/>
              <a:ea typeface="+mn-ea"/>
              <a:cs typeface="+mn-cs"/>
            </a:rPr>
            <a:t>I TERZINI COME AL SOLITO MOVIMENTO SENZA PALLA IN FASE OFFENSIVA. SE FATTA BENE LA SPINTA CI PERMETTE DI ARRIVARE AL CROSS E SE ANCHE LA PALLA NON CI VIENE GIOCATA IL NOSTRO MOVIMENTO CREA SPAZIO PER ALTRE GIOCATE. QUELLO CHE VOGLIO DAI LATERALI E' ESATTAMENTE QUESTO. E </a:t>
          </a:r>
          <a:r>
            <a:rPr lang="it-IT" sz="1100" b="1" i="0" baseline="0">
              <a:solidFill>
                <a:schemeClr val="dk1"/>
              </a:solidFill>
              <a:effectLst/>
              <a:latin typeface="+mn-lt"/>
              <a:ea typeface="+mn-ea"/>
              <a:cs typeface="+mn-cs"/>
            </a:rPr>
            <a:t>CI POSSIAMO ARRIVARE CON UN GIRO PALLA VELOCE O CON UN CAMBIO CAMPO A CREARE SUPERIORITA SULLE FASCE. </a:t>
          </a:r>
        </a:p>
        <a:p>
          <a:pPr rtl="0"/>
          <a:r>
            <a:rPr lang="it-IT" sz="1100" b="0" i="0" baseline="0">
              <a:solidFill>
                <a:schemeClr val="dk1"/>
              </a:solidFill>
              <a:effectLst/>
              <a:latin typeface="+mn-lt"/>
              <a:ea typeface="+mn-ea"/>
              <a:cs typeface="+mn-cs"/>
            </a:rPr>
            <a:t>VOGLIO ZERO RISCHI E LAMPADINA SEMPRE ACCESA, MASSIMA ATTENZIONE IN MARCATURA E NEI FINALI DI TEMPO, OCCHI E ORECCHIE APERTI SULLE PALLE INATTIVE, OGNUNO BATTEZZA UN UOMO E SE LO TIENE STRETTO.</a:t>
          </a:r>
        </a:p>
        <a:p>
          <a:pPr rtl="0"/>
          <a:r>
            <a:rPr lang="it-IT" sz="1100" b="0" i="0" baseline="0">
              <a:solidFill>
                <a:schemeClr val="dk1"/>
              </a:solidFill>
              <a:effectLst/>
              <a:latin typeface="+mn-lt"/>
              <a:ea typeface="+mn-ea"/>
              <a:cs typeface="+mn-cs"/>
            </a:rPr>
            <a:t>NON CONCEDIAMO PUNIZIONI DEL CAZZO EH. </a:t>
          </a:r>
        </a:p>
        <a:p>
          <a:pPr rtl="0"/>
          <a:r>
            <a:rPr lang="it-IT" sz="1100" b="0" i="0" baseline="0">
              <a:solidFill>
                <a:schemeClr val="dk1"/>
              </a:solidFill>
              <a:effectLst/>
              <a:latin typeface="+mn-lt"/>
              <a:ea typeface="+mn-ea"/>
              <a:cs typeface="+mn-cs"/>
            </a:rPr>
            <a:t>A SPOT PROVIAMOLO LO STESSO IL LANCIO PER LUZ.</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CENTROCAMPO:  </a:t>
          </a:r>
          <a:r>
            <a:rPr lang="it-IT" sz="1100" b="0" i="0" u="sng" baseline="0">
              <a:solidFill>
                <a:schemeClr val="dk1"/>
              </a:solidFill>
              <a:effectLst/>
              <a:latin typeface="+mn-lt"/>
              <a:ea typeface="+mn-ea"/>
              <a:cs typeface="+mn-cs"/>
            </a:rPr>
            <a:t>VITTO </a:t>
          </a:r>
          <a:r>
            <a:rPr lang="it-IT" sz="1100" b="0" i="0" baseline="0">
              <a:solidFill>
                <a:schemeClr val="dk1"/>
              </a:solidFill>
              <a:effectLst/>
              <a:latin typeface="+mn-lt"/>
              <a:ea typeface="+mn-ea"/>
              <a:cs typeface="+mn-cs"/>
            </a:rPr>
            <a:t>DETTI I TEMPI DELLA SQUADRA. MI RACCOMANDO CERCA DI TENERE LA POSIZIONE E LA DISTANZA GIUSTA QUANDO SALE LA DIFESA: ANCHE NOI DEL CENTROCAMPO DOBBIAMO SALIRE PER  MANTENERE LA DISTANZA GIUSTA TRA I REPARTI. TI CHIEDO DI:</a:t>
          </a:r>
        </a:p>
        <a:p>
          <a:pPr rtl="0"/>
          <a:r>
            <a:rPr lang="it-IT" sz="1100" b="0" i="0" baseline="0">
              <a:solidFill>
                <a:schemeClr val="dk1"/>
              </a:solidFill>
              <a:effectLst/>
              <a:latin typeface="+mn-lt"/>
              <a:ea typeface="+mn-ea"/>
              <a:cs typeface="+mn-cs"/>
            </a:rPr>
            <a:t>1) VERTICALIZZARE.</a:t>
          </a:r>
        </a:p>
        <a:p>
          <a:pPr rtl="0"/>
          <a:r>
            <a:rPr lang="it-IT" sz="1100" b="0" i="0" baseline="0">
              <a:solidFill>
                <a:schemeClr val="dk1"/>
              </a:solidFill>
              <a:effectLst/>
              <a:latin typeface="+mn-lt"/>
              <a:ea typeface="+mn-ea"/>
              <a:cs typeface="+mn-cs"/>
            </a:rPr>
            <a:t>2) APRIRE IL GIOCO IN MANIERA VELOCE X FRANZ O ABI</a:t>
          </a:r>
        </a:p>
        <a:p>
          <a:pPr rtl="0"/>
          <a:r>
            <a:rPr lang="it-IT" sz="1100" b="0" i="0" baseline="0">
              <a:solidFill>
                <a:schemeClr val="dk1"/>
              </a:solidFill>
              <a:effectLst/>
              <a:latin typeface="+mn-lt"/>
              <a:ea typeface="+mn-ea"/>
              <a:cs typeface="+mn-cs"/>
            </a:rPr>
            <a:t>I DUE INTERNI</a:t>
          </a:r>
          <a:r>
            <a:rPr lang="it-IT" sz="1100" b="0" i="0" u="sng" baseline="0">
              <a:solidFill>
                <a:schemeClr val="dk1"/>
              </a:solidFill>
              <a:effectLst/>
              <a:latin typeface="+mn-lt"/>
              <a:ea typeface="+mn-ea"/>
              <a:cs typeface="+mn-cs"/>
            </a:rPr>
            <a:t>, WALLY </a:t>
          </a:r>
          <a:r>
            <a:rPr lang="it-IT" sz="1100" b="0" i="0" baseline="0">
              <a:solidFill>
                <a:schemeClr val="dk1"/>
              </a:solidFill>
              <a:effectLst/>
              <a:latin typeface="+mn-lt"/>
              <a:ea typeface="+mn-ea"/>
              <a:cs typeface="+mn-cs"/>
            </a:rPr>
            <a:t>A DESTRA, </a:t>
          </a:r>
          <a:r>
            <a:rPr lang="it-IT" sz="1100" b="0" i="0" u="sng" baseline="0">
              <a:solidFill>
                <a:schemeClr val="dk1"/>
              </a:solidFill>
              <a:effectLst/>
              <a:latin typeface="+mn-lt"/>
              <a:ea typeface="+mn-ea"/>
              <a:cs typeface="+mn-cs"/>
            </a:rPr>
            <a:t>LILLO </a:t>
          </a:r>
          <a:r>
            <a:rPr lang="it-IT" sz="1100" b="0" i="0" baseline="0">
              <a:solidFill>
                <a:schemeClr val="dk1"/>
              </a:solidFill>
              <a:effectLst/>
              <a:latin typeface="+mn-lt"/>
              <a:ea typeface="+mn-ea"/>
              <a:cs typeface="+mn-cs"/>
            </a:rPr>
            <a:t>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a:t>
          </a:r>
          <a:r>
            <a:rPr lang="it-IT" sz="1100" b="1" i="0" baseline="0">
              <a:solidFill>
                <a:schemeClr val="dk1"/>
              </a:solidFill>
              <a:effectLst/>
              <a:latin typeface="+mn-lt"/>
              <a:ea typeface="+mn-ea"/>
              <a:cs typeface="+mn-cs"/>
            </a:rPr>
            <a:t>SEGUIAMO L'AZIONE QUANDO NASCE DALL'ALTRA PARTE</a:t>
          </a:r>
          <a:r>
            <a:rPr lang="it-IT" sz="1100" b="0" i="0" baseline="0">
              <a:solidFill>
                <a:schemeClr val="dk1"/>
              </a:solidFill>
              <a:effectLst/>
              <a:latin typeface="+mn-lt"/>
              <a:ea typeface="+mn-ea"/>
              <a:cs typeface="+mn-cs"/>
            </a:rPr>
            <a:t>: DOBBIAMO ESSERCI NOI SUL SECONDO PALO, DEVE ENTRARCI IN TESTA QUESTA COSA.</a:t>
          </a:r>
        </a:p>
        <a:p>
          <a:pPr rtl="0"/>
          <a:r>
            <a:rPr lang="it-IT" sz="1100" b="0" i="0"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p>
        <a:p>
          <a:pPr rtl="0"/>
          <a:r>
            <a:rPr lang="it-IT" sz="1100" b="0" i="0" baseline="0">
              <a:solidFill>
                <a:schemeClr val="dk1"/>
              </a:solidFill>
              <a:effectLst/>
              <a:latin typeface="+mn-lt"/>
              <a:ea typeface="+mn-ea"/>
              <a:cs typeface="+mn-cs"/>
            </a:rPr>
            <a:t>IN OGNI CASO, MAI BUTTARE VIA IL PALLONE, RICERCA COSTANTE DEL GIOCO PALLA A TERRA.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PIU' CHE TREQUARTISTA OGGI GIOCHIAMO CON UN FALSO NOVE:  </a:t>
          </a:r>
          <a:r>
            <a:rPr lang="it-IT" sz="1100" b="0" i="0" u="sng" baseline="0">
              <a:solidFill>
                <a:schemeClr val="dk1"/>
              </a:solidFill>
              <a:effectLst/>
              <a:latin typeface="+mn-lt"/>
              <a:ea typeface="+mn-ea"/>
              <a:cs typeface="+mn-cs"/>
            </a:rPr>
            <a:t>VENTU</a:t>
          </a:r>
          <a:r>
            <a:rPr lang="it-IT" sz="1100" b="0" i="0" u="none" baseline="0">
              <a:solidFill>
                <a:schemeClr val="dk1"/>
              </a:solidFill>
              <a:effectLst/>
              <a:latin typeface="+mn-lt"/>
              <a:ea typeface="+mn-ea"/>
              <a:cs typeface="+mn-cs"/>
            </a:rPr>
            <a:t> SEI TU CHE VIENI INCONTRO AL PALLONE CHE GIOCHI DA FINTO CENTRAVANTI, VOGLIO CHE PARTI DAVANTI AL CENTRO, PER POI ABBASSARTI A RICEVERE PALLA E A SMISTARLA VOGLIO CHE TI TIRI DIETRO IL LORO CENTRALE E LO INVITI A SEGUIRTI, VOGLIO CHE CREI SPAZIO A LUZ E AGNE, QUINDI MOVIMENTO NON STATICITA', HAI GAMBA E SEI IN FORMA IN QUESTO PERIODO. HAI BUON TIRO QUINDI SE HAI OPPORTUNITA' </a:t>
          </a:r>
          <a:r>
            <a:rPr lang="it-IT" sz="1100" b="0" i="0" baseline="0">
              <a:solidFill>
                <a:schemeClr val="dk1"/>
              </a:solidFill>
              <a:effectLst/>
              <a:latin typeface="+mn-lt"/>
              <a:ea typeface="+mn-ea"/>
              <a:cs typeface="+mn-cs"/>
            </a:rPr>
            <a:t>NEGLI ULTIMI 20/25 METRI VOGLIO IL DRIBBLING SENZA PAURA E LA FINALIZZAZIONE VELOCE. GIOCA SEMPLICE MAGARI IN PROFONDITA' PER IL TAGLIO O PER LA CHIUSURA DI UN TRIANGOLO. </a:t>
          </a:r>
        </a:p>
        <a:p>
          <a:pPr rtl="0"/>
          <a:r>
            <a:rPr lang="it-IT" sz="1100" b="1" i="0" baseline="0">
              <a:solidFill>
                <a:schemeClr val="dk1"/>
              </a:solidFill>
              <a:effectLst/>
              <a:latin typeface="+mn-lt"/>
              <a:ea typeface="+mn-ea"/>
              <a:cs typeface="+mn-cs"/>
            </a:rPr>
            <a:t>IN NON POSSESSO CI VUOLE SACRIFICIO OGGI. QUINDI SCALI A DAR FASTIDIO AL LORO CENTRALE DI CENTROCAMPO IN FASE DI NON POSSESSO, E' IMPORTANTE QUESTA FASE, CHIARO?  </a:t>
          </a:r>
          <a:r>
            <a:rPr lang="it-IT" sz="1100" b="0" i="0" baseline="0">
              <a:solidFill>
                <a:schemeClr val="dk1"/>
              </a:solidFill>
              <a:effectLst/>
              <a:latin typeface="+mn-lt"/>
              <a:ea typeface="+mn-ea"/>
              <a:cs typeface="+mn-cs"/>
            </a:rPr>
            <a:t>ESCI IN PRESSING SUI CENTRALI DIFENSIVI SE PARTONO DA LI', LE DUE PUNTE STANNO TRA IL CENTRALE ED IL TERZINO. </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ATTACCO:  </a:t>
          </a:r>
          <a:r>
            <a:rPr lang="it-IT" sz="1100" b="0" i="0" u="sng" baseline="0">
              <a:solidFill>
                <a:schemeClr val="dk1"/>
              </a:solidFill>
              <a:effectLst/>
              <a:latin typeface="+mn-lt"/>
              <a:ea typeface="+mn-ea"/>
              <a:cs typeface="+mn-cs"/>
            </a:rPr>
            <a:t>AGNE</a:t>
          </a:r>
          <a:r>
            <a:rPr lang="it-IT" sz="1100" b="0" i="0" baseline="0">
              <a:solidFill>
                <a:schemeClr val="dk1"/>
              </a:solidFill>
              <a:effectLst/>
              <a:latin typeface="+mn-lt"/>
              <a:ea typeface="+mn-ea"/>
              <a:cs typeface="+mn-cs"/>
            </a:rPr>
            <a:t> </a:t>
          </a:r>
          <a:r>
            <a:rPr lang="it-IT" sz="1100" b="0" i="0" u="sng" baseline="0">
              <a:solidFill>
                <a:schemeClr val="dk1"/>
              </a:solidFill>
              <a:effectLst/>
              <a:latin typeface="+mn-lt"/>
              <a:ea typeface="+mn-ea"/>
              <a:cs typeface="+mn-cs"/>
            </a:rPr>
            <a:t>E LUZ </a:t>
          </a:r>
          <a:r>
            <a:rPr lang="it-IT" sz="1100" b="0" i="0" baseline="0">
              <a:solidFill>
                <a:schemeClr val="dk1"/>
              </a:solidFill>
              <a:effectLst/>
              <a:latin typeface="+mn-lt"/>
              <a:ea typeface="+mn-ea"/>
              <a:cs typeface="+mn-cs"/>
            </a:rPr>
            <a:t>A SVARIARE SU TUTTO IL FRONTE. PUNTO DI RIFERIMENTO CENTRALE E' IL VENTU CHE FARA' IL CLASSICO MOVIMENTO DEL CENTRAVANTI E SMISTERA' PALLONI VOI AVETE IL COMPITO DI INFILARVI A TURNO NELLA ZONA CENTRALE, NELLO SPAZIO CHE SPERO SI LIBERERA' DIETRO AL VENTU, NON DANDO PUNTI DI RIFERIMENTO, QUINDI INVERTITE SPESSO LA POSIZIONE. </a:t>
          </a:r>
        </a:p>
        <a:p>
          <a:pPr rtl="0"/>
          <a:r>
            <a:rPr lang="it-IT" sz="1100" b="0" i="0" baseline="0">
              <a:solidFill>
                <a:schemeClr val="dk1"/>
              </a:solidFill>
              <a:effectLst/>
              <a:latin typeface="+mn-lt"/>
              <a:ea typeface="+mn-ea"/>
              <a:cs typeface="+mn-cs"/>
            </a:rPr>
            <a:t>OBIETTIVO PRIMARIO DI OGGI, OVVIAMENTE DOPO IL GOL, E' QUELLO DI TENERE SU IL PALLONE, FACCIAMO RESPIRARE LA SQUADRA RAGAZZI. </a:t>
          </a:r>
        </a:p>
        <a:p>
          <a:pPr rtl="0"/>
          <a:r>
            <a:rPr lang="it-IT" sz="1100" b="0" i="0" baseline="0">
              <a:solidFill>
                <a:schemeClr val="dk1"/>
              </a:solidFill>
              <a:effectLst/>
              <a:latin typeface="+mn-lt"/>
              <a:ea typeface="+mn-ea"/>
              <a:cs typeface="+mn-cs"/>
            </a:rPr>
            <a:t>PER I CENTROCAMPISTI: SE IL VENTU CI FA DA SPONDA, PROVIAMO A INFILARE QUALCHE PALLA RASOTERRA DI PRIMA PER AGNE E </a:t>
          </a:r>
          <a:r>
            <a:rPr lang="it-IT" sz="1100" b="0" i="0" u="sng" baseline="0">
              <a:solidFill>
                <a:schemeClr val="dk1"/>
              </a:solidFill>
              <a:effectLst/>
              <a:latin typeface="+mn-lt"/>
              <a:ea typeface="+mn-ea"/>
              <a:cs typeface="+mn-cs"/>
            </a:rPr>
            <a:t>LUZ</a:t>
          </a:r>
          <a:r>
            <a:rPr lang="it-IT" sz="1100" b="0" i="0" u="none" baseline="0">
              <a:solidFill>
                <a:schemeClr val="dk1"/>
              </a:solidFill>
              <a:effectLst/>
              <a:latin typeface="+mn-lt"/>
              <a:ea typeface="+mn-ea"/>
              <a:cs typeface="+mn-cs"/>
            </a:rPr>
            <a:t>? </a:t>
          </a:r>
          <a:r>
            <a:rPr lang="it-IT" sz="1100" b="1" i="0" u="none" baseline="0">
              <a:solidFill>
                <a:schemeClr val="dk1"/>
              </a:solidFill>
              <a:effectLst/>
              <a:latin typeface="+mn-lt"/>
              <a:ea typeface="+mn-ea"/>
              <a:cs typeface="+mn-cs"/>
            </a:rPr>
            <a:t>MA DI PRIMA EH</a:t>
          </a:r>
          <a:r>
            <a:rPr lang="it-IT" sz="1100" b="0" i="0" u="none" baseline="0">
              <a:solidFill>
                <a:schemeClr val="dk1"/>
              </a:solidFill>
              <a:effectLst/>
              <a:latin typeface="+mn-lt"/>
              <a:ea typeface="+mn-ea"/>
              <a:cs typeface="+mn-cs"/>
            </a:rPr>
            <a:t>? PROVIAMO A RISPETTARE I TEMPOI DEGLI INSERIMENTI? POSSIAMO</a:t>
          </a:r>
          <a:r>
            <a:rPr lang="it-IT" sz="1100" b="0" i="0" baseline="0">
              <a:solidFill>
                <a:schemeClr val="dk1"/>
              </a:solidFill>
              <a:effectLst/>
              <a:latin typeface="+mn-lt"/>
              <a:ea typeface="+mn-ea"/>
              <a:cs typeface="+mn-cs"/>
            </a:rPr>
            <a:t> FARE LA DIFFERENZA COSI'. </a:t>
          </a:r>
        </a:p>
        <a:p>
          <a:pPr rtl="0"/>
          <a:r>
            <a:rPr lang="it-IT" sz="1100" b="0" i="0" baseline="0">
              <a:solidFill>
                <a:schemeClr val="dk1"/>
              </a:solidFill>
              <a:effectLst/>
              <a:latin typeface="+mn-lt"/>
              <a:ea typeface="+mn-ea"/>
              <a:cs typeface="+mn-cs"/>
            </a:rPr>
            <a:t>LUZ NON MI STANCHERO' DI RIPETERTELO, SE VUOI ESSERE PERICOLOSO DEVI MUOVERTI SENZA IL PALLONE TRA I PIEDI E FARE CONTINUI TAGLI ED INSERIMENTI NELLA ZONA CENTRALE, VERSO LA PORTA. SE IMPARI A FARE IL MOVIMENTO VERSO LA PORTA, LA PALLA PRIMA O POI I NOSTRI CENTROCAMPISTI TE LA METTONO LA' DIETRO LA LINEA DIFENSIVA.</a:t>
          </a:r>
        </a:p>
        <a:p>
          <a:pPr rtl="0"/>
          <a:r>
            <a:rPr lang="it-IT" sz="1100" b="0" i="0" baseline="0">
              <a:solidFill>
                <a:schemeClr val="dk1"/>
              </a:solidFill>
              <a:effectLst/>
              <a:latin typeface="+mn-lt"/>
              <a:ea typeface="+mn-ea"/>
              <a:cs typeface="+mn-cs"/>
            </a:rPr>
            <a:t>RICORDIAMOCI CHE I PRIMI DIFENSORI SONO LE PUNTE:  SUI CENTRALI ESCE VENTU MENTRE AGNE E LUZ STAZIONANO TRA CENTRALI E TERZINI. VOGLIO QUESTA FASE FATTA AL MEGLIO PERCHE' PRIMA RECUPERIAMO PALLA MEGLIO E' E SE LO FACCIAMO IL PIU' ALTO POSSIBILE SIAMO PIU' VICINI ALLA LORO PORTA E PIU' LONTANI DALLA NOSTRA. </a:t>
          </a:r>
        </a:p>
        <a:p>
          <a:pPr rtl="0"/>
          <a:r>
            <a:rPr lang="it-IT" sz="1100" b="0" i="0" baseline="0">
              <a:solidFill>
                <a:schemeClr val="dk1"/>
              </a:solidFill>
              <a:effectLst/>
              <a:latin typeface="+mn-lt"/>
              <a:ea typeface="+mn-ea"/>
              <a:cs typeface="+mn-cs"/>
            </a:rPr>
            <a:t>VENTU RIENTRI TU A SALTARE IN AREA SULLE PALLE INATTIVE A SFAVORE, AGNE SE C'E BISOGNO. LUZ RESTA SU.</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-RIGORI: AGNE/GIAN</a:t>
          </a:r>
        </a:p>
        <a:p>
          <a:pPr rtl="0"/>
          <a:r>
            <a:rPr lang="it-IT" sz="1100" b="0" i="0" baseline="0">
              <a:solidFill>
                <a:schemeClr val="dk1"/>
              </a:solidFill>
              <a:effectLst/>
              <a:latin typeface="+mn-lt"/>
              <a:ea typeface="+mn-ea"/>
              <a:cs typeface="+mn-cs"/>
            </a:rPr>
            <a:t>-PUNIZIONI:  AGNE/VENTU</a:t>
          </a:r>
        </a:p>
        <a:p>
          <a:pPr rtl="0"/>
          <a:r>
            <a:rPr lang="it-IT" sz="1100" b="0" i="0" baseline="0">
              <a:solidFill>
                <a:schemeClr val="dk1"/>
              </a:solidFill>
              <a:effectLst/>
              <a:latin typeface="+mn-lt"/>
              <a:ea typeface="+mn-ea"/>
              <a:cs typeface="+mn-cs"/>
            </a:rPr>
            <a:t>-ANGOLI: SCHEMA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CHI ESCE SI RICORDI DI DARE LE CONSEGNE A CHI ENTRA:  POSIZIONE  IN BARRIERA E CORNER IN ATTACCO.</a:t>
          </a:r>
        </a:p>
        <a:p>
          <a:pPr rtl="0"/>
          <a:r>
            <a:rPr lang="it-IT" sz="1100" b="0" i="0" baseline="0">
              <a:solidFill>
                <a:schemeClr val="dk1"/>
              </a:solidFill>
              <a:effectLst/>
              <a:latin typeface="+mn-lt"/>
              <a:ea typeface="+mn-ea"/>
              <a:cs typeface="+mn-cs"/>
            </a:rPr>
            <a:t>OCCHIO PARTICOLARE A GAZZOTTI.</a:t>
          </a:r>
        </a:p>
        <a:p>
          <a:pPr rtl="0"/>
          <a:r>
            <a:rPr lang="it-IT" sz="1100" b="0" i="0" baseline="0">
              <a:solidFill>
                <a:schemeClr val="dk1"/>
              </a:solidFill>
              <a:effectLst/>
              <a:latin typeface="+mn-lt"/>
              <a:ea typeface="+mn-ea"/>
              <a:cs typeface="+mn-cs"/>
            </a:rPr>
            <a:t>DAI, RISCALDAMENTO FATTO BENE, ANDIAMO A VINCERE!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RACCOMANDAZIONI:</a:t>
          </a:r>
        </a:p>
        <a:p>
          <a:pPr rtl="0"/>
          <a:r>
            <a:rPr lang="it-IT" sz="1100" b="0" i="0" baseline="0">
              <a:solidFill>
                <a:schemeClr val="dk1"/>
              </a:solidFill>
              <a:effectLst/>
              <a:latin typeface="+mn-lt"/>
              <a:ea typeface="+mn-ea"/>
              <a:cs typeface="+mn-cs"/>
            </a:rPr>
            <a:t>GESTIONE DEI TEMPI DI GIOCO. </a:t>
          </a:r>
        </a:p>
        <a:p>
          <a:pPr rtl="0"/>
          <a:r>
            <a:rPr lang="it-IT" sz="1100" b="1" i="0" baseline="0">
              <a:solidFill>
                <a:schemeClr val="dk1"/>
              </a:solidFill>
              <a:effectLst/>
              <a:latin typeface="+mn-lt"/>
              <a:ea typeface="+mn-ea"/>
              <a:cs typeface="+mn-cs"/>
            </a:rPr>
            <a:t>RIMESSE LATERALI A SFAVORE: ATTACCATI, NON A DUE METRI</a:t>
          </a:r>
        </a:p>
        <a:p>
          <a:pPr rtl="0"/>
          <a:r>
            <a:rPr lang="it-IT" sz="1100" b="1" i="0" baseline="0">
              <a:solidFill>
                <a:schemeClr val="dk1"/>
              </a:solidFill>
              <a:effectLst/>
              <a:latin typeface="+mn-lt"/>
              <a:ea typeface="+mn-ea"/>
              <a:cs typeface="+mn-cs"/>
            </a:rPr>
            <a:t>RIMESSE LATERALI A FAVORE OLTRE LA META' CAMPO: SI PUO' PROVARE ANCHE  UNO-DUE E CAMBIO CAMPO </a:t>
          </a:r>
          <a:r>
            <a:rPr lang="it-IT" sz="1100" b="0" i="0" baseline="0">
              <a:solidFill>
                <a:schemeClr val="dk1"/>
              </a:solidFill>
              <a:effectLst/>
              <a:latin typeface="+mn-lt"/>
              <a:ea typeface="+mn-ea"/>
              <a:cs typeface="+mn-cs"/>
            </a:rPr>
            <a:t>.</a:t>
          </a:r>
        </a:p>
        <a:p>
          <a:pPr rtl="0"/>
          <a:r>
            <a:rPr lang="it-IT" sz="1100" b="0" i="0" baseline="0">
              <a:solidFill>
                <a:schemeClr val="dk1"/>
              </a:solidFill>
              <a:effectLst/>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INTERVALLO:</a:t>
          </a:r>
        </a:p>
        <a:p>
          <a:pPr rtl="0"/>
          <a:r>
            <a:rPr lang="it-IT" sz="1100" b="0" i="0" baseline="0">
              <a:solidFill>
                <a:schemeClr val="dk1"/>
              </a:solidFill>
              <a:effectLst/>
              <a:latin typeface="+mn-lt"/>
              <a:ea typeface="+mn-ea"/>
              <a:cs typeface="+mn-cs"/>
            </a:rPr>
            <a:t>CALI DI CONCENTRAZIONE</a:t>
          </a:r>
        </a:p>
        <a:p>
          <a:pPr rtl="0"/>
          <a:r>
            <a:rPr lang="it-IT" sz="1100" b="0" i="0" baseline="0">
              <a:solidFill>
                <a:schemeClr val="dk1"/>
              </a:solidFill>
              <a:effectLst/>
              <a:latin typeface="+mn-lt"/>
              <a:ea typeface="+mn-ea"/>
              <a:cs typeface="+mn-cs"/>
            </a:rPr>
            <a:t>GESTIONE DEI TEMPI DI GIOCO</a:t>
          </a:r>
        </a:p>
        <a:p>
          <a:pPr rtl="0"/>
          <a:r>
            <a:rPr lang="it-IT" sz="1100" b="0" i="0" baseline="0">
              <a:solidFill>
                <a:schemeClr val="dk1"/>
              </a:solidFill>
              <a:effectLst/>
              <a:latin typeface="+mn-lt"/>
              <a:ea typeface="+mn-ea"/>
              <a:cs typeface="+mn-cs"/>
            </a:rPr>
            <a:t>FURBIZIA, GUADAGNIAMO CALCI PIAZZATI</a:t>
          </a:r>
        </a:p>
        <a:p>
          <a:pPr rtl="0"/>
          <a:r>
            <a:rPr lang="it-IT" sz="1100" b="0" i="0" baseline="0">
              <a:solidFill>
                <a:schemeClr val="dk1"/>
              </a:solidFill>
              <a:effectLst/>
              <a:latin typeface="+mn-lt"/>
              <a:ea typeface="+mn-ea"/>
              <a:cs typeface="+mn-cs"/>
            </a:rPr>
            <a:t>DAVANTI TENIAMO SU QUALCHE PALLA E FACCIAMO RESPIRARE LA SQUADRA</a:t>
          </a:r>
        </a:p>
        <a:p>
          <a:pPr rtl="0"/>
          <a:r>
            <a:rPr lang="it-IT" sz="1100" b="0" i="0" baseline="0">
              <a:solidFill>
                <a:schemeClr val="dk1"/>
              </a:solidFill>
              <a:effectLst/>
              <a:latin typeface="+mn-lt"/>
              <a:ea typeface="+mn-ea"/>
              <a:cs typeface="+mn-cs"/>
            </a:rPr>
            <a:t>INTERDIZIONE PIU' DECISA</a:t>
          </a:r>
        </a:p>
        <a:p>
          <a:pPr rtl="0"/>
          <a:r>
            <a:rPr lang="it-IT" sz="1100" b="0" i="0" baseline="0">
              <a:solidFill>
                <a:schemeClr val="dk1"/>
              </a:solidFill>
              <a:effectLst/>
              <a:latin typeface="+mn-lt"/>
              <a:ea typeface="+mn-ea"/>
              <a:cs typeface="+mn-cs"/>
            </a:rPr>
            <a:t>CENTRARE LO SPECCHIO</a:t>
          </a:r>
        </a:p>
        <a:p>
          <a:pPr rtl="0"/>
          <a:r>
            <a:rPr lang="it-IT" sz="1100" b="0" i="0" baseline="0">
              <a:solidFill>
                <a:schemeClr val="dk1"/>
              </a:solidFill>
              <a:effectLst/>
              <a:latin typeface="+mn-lt"/>
              <a:ea typeface="+mn-ea"/>
              <a:cs typeface="+mn-cs"/>
            </a:rPr>
            <a:t>RALLENTARE O ACCELERARE IL RITMO</a:t>
          </a:r>
        </a:p>
        <a:p>
          <a:pPr rtl="0"/>
          <a:r>
            <a:rPr lang="it-IT" sz="1100" b="0" i="0" baseline="0">
              <a:solidFill>
                <a:schemeClr val="dk1"/>
              </a:solidFill>
              <a:effectLst/>
              <a:latin typeface="+mn-lt"/>
              <a:ea typeface="+mn-ea"/>
              <a:cs typeface="+mn-cs"/>
            </a:rPr>
            <a:t>SE SIAMO SOTTO: RICORDARE CHE NEL DNA ABBIAMO LA POSSIBILITA DI RECUPERARE</a:t>
          </a:r>
        </a:p>
        <a:p>
          <a:pPr rtl="0"/>
          <a:r>
            <a:rPr lang="it-IT" sz="1100" b="0" i="0" baseline="0">
              <a:solidFill>
                <a:schemeClr val="dk1"/>
              </a:solidFill>
              <a:effectLst/>
              <a:latin typeface="+mn-lt"/>
              <a:ea typeface="+mn-ea"/>
              <a:cs typeface="+mn-cs"/>
            </a:rPr>
            <a:t>SE SIAMO SOPRA: RICORDARE SAN CASSIANO CHE LO SVARIONE E' SEMPRE DIETRO L'ANGOLO.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105</xdr:row>
      <xdr:rowOff>104776</xdr:rowOff>
    </xdr:to>
    <xdr:sp macro="" textlink="">
      <xdr:nvSpPr>
        <xdr:cNvPr id="2" name="CasellaDiTesto 1"/>
        <xdr:cNvSpPr txBox="1"/>
      </xdr:nvSpPr>
      <xdr:spPr>
        <a:xfrm>
          <a:off x="47625" y="380998"/>
          <a:ext cx="5153025" cy="16583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MARCO DEL REAL CHE E' VENUTO A DARCI UNA MANO E DARE IL BENVENUTO AD UN NUOVO SUTURA,YURI BARCHI.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OGGI DOBBIAMO SOPPERIRE ALLE ASSENZE. ABBIAMO INFORTUNATI E SQUALIFICATI. MA E' NELLE DIFFICOLTA' CHE QUESTA SQUADRA HA SEMPRE TIRATO FUORI IL MEGLIO. MA IO NON SONO PREOCCUPATO PERCHE' OGGI SERVE IL CUORE. E SO CHE VOI CE L'AVETE, SERVE VOGLIA DI VINCERE OGNI CONTRASTO E DI RECUPERARE OGNI PALLA. DAL  PRIMO ALL'ULTIMO MINUTO, E SO CHE FARETE DI TUTTO PER PORTARE A CASA TRE PUNTI OGGI. DA PARTE DI TUTTI SERVE MASSIMA ATTENZIONE. PER VINCERE SERVE CHE OGNUNO DI NOI FACCIA AL MEGLIO IL SUO  RUOLO CERCANDO DI AIUTARE IL COMPAGNO. DA QUESTA SITUAZIONE POSSIAMO USCIRNE SOLO SE GIOCHIAMO DI SQUADRA.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DOBBIAMO MIGLIORARE RISPETTO ALLE ULTIME VOLTE:</a:t>
          </a:r>
        </a:p>
        <a:p>
          <a:r>
            <a:rPr lang="it-IT" sz="1100" cap="small" baseline="0">
              <a:solidFill>
                <a:schemeClr val="dk1"/>
              </a:solidFill>
              <a:latin typeface="+mn-lt"/>
              <a:ea typeface="+mn-ea"/>
              <a:cs typeface="+mn-cs"/>
            </a:rPr>
            <a:t>- INNANZITUTTO L'APPROCCIO ALL'INIZIO DEI DUE TEMPI. I CALI DI CONCENTRAZIONE LI ABBIAMO SEMPRE. VANNO ELIMINATI. MARTEDI' A INIZIO RIPRESA ERAVAMO ANCORA NEGLI SPOGLIATOI E PER DIECI MINUTI CI HANNO SCHIACCIATO IN AREA...</a:t>
          </a:r>
          <a:endParaRPr lang="it-IT"/>
        </a:p>
        <a:p>
          <a:r>
            <a:rPr lang="it-IT" sz="1100" cap="small" baseline="0">
              <a:solidFill>
                <a:schemeClr val="dk1"/>
              </a:solidFill>
              <a:latin typeface="+mn-lt"/>
              <a:ea typeface="+mn-ea"/>
              <a:cs typeface="+mn-cs"/>
            </a:rPr>
            <a:t>- GESTIONE DEI TEMPI IN CAMPO. NON C'E' BISOGNO CHE VI RICORDI COM'E' NATO IL LORO GOL L'ULTIMA VOLTA.... QUESTO E' SINTOMO DI POCA LUCIDITA'.....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MALLO LA DAVANTI C'E' DA SPORTELLARE STASERA OK?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RITENERE CHE SIA MEGLIO CAMBIARE  MODULO: GIOCHIAMO COL 4-4-2 IN LINEA.  FORMAZIONE. </a:t>
          </a:r>
        </a:p>
        <a:p>
          <a:r>
            <a:rPr lang="it-IT" sz="1100" cap="small" baseline="0">
              <a:solidFill>
                <a:schemeClr val="dk1"/>
              </a:solidFill>
              <a:latin typeface="+mn-lt"/>
              <a:ea typeface="+mn-ea"/>
              <a:cs typeface="+mn-cs"/>
            </a:rPr>
            <a:t>SENZA TREQUARTISTA MA CON DUE ESTERNI CHE HANNO CORSA.</a:t>
          </a:r>
        </a:p>
        <a:p>
          <a:r>
            <a:rPr lang="it-IT" sz="1100" cap="small" baseline="0">
              <a:solidFill>
                <a:schemeClr val="dk1"/>
              </a:solidFill>
              <a:latin typeface="+mn-lt"/>
              <a:ea typeface="+mn-ea"/>
              <a:cs typeface="+mn-cs"/>
            </a:rPr>
            <a:t>- DAI TERZINI OGGI VOGLIO MASSIMA ATTENZIONE  IN FASE DIFENSIVA. DEI DUE SALE SOLO ABI QUANDO NE HA LA POSSIBILITA'. TU ROBBI HAI FRANZ DAVANTI E ALLA SPINTA CI PENSA LUI. PERCIO' RESTA IN POSIZIONE. ATTENTO ALLA LINEA.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LUCA.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LUCA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CAMBIAMO MODO</a:t>
          </a:r>
          <a:r>
            <a:rPr lang="it-IT" sz="1100" cap="small" baseline="0">
              <a:solidFill>
                <a:schemeClr val="dk1"/>
              </a:solidFill>
              <a:latin typeface="+mn-lt"/>
              <a:ea typeface="+mn-ea"/>
              <a:cs typeface="+mn-cs"/>
            </a:rPr>
            <a:t> DI STARE IN CAMPO. ABBIAMO DUE CENTRALI:</a:t>
          </a:r>
          <a:r>
            <a:rPr lang="it-IT" sz="1100" cap="small">
              <a:solidFill>
                <a:schemeClr val="dk1"/>
              </a:solidFill>
              <a:latin typeface="+mn-lt"/>
              <a:ea typeface="+mn-ea"/>
              <a:cs typeface="+mn-cs"/>
            </a:rPr>
            <a:t>  GUERRO E VITTO, UNO</a:t>
          </a:r>
          <a:r>
            <a:rPr lang="it-IT" sz="1100" cap="small" baseline="0">
              <a:solidFill>
                <a:schemeClr val="dk1"/>
              </a:solidFill>
              <a:latin typeface="+mn-lt"/>
              <a:ea typeface="+mn-ea"/>
              <a:cs typeface="+mn-cs"/>
            </a:rPr>
            <a:t> ROMPE L'ALTRO COSTRUISCE</a:t>
          </a:r>
          <a:r>
            <a:rPr lang="it-IT" sz="1100" cap="small">
              <a:solidFill>
                <a:schemeClr val="dk1"/>
              </a:solidFill>
              <a:latin typeface="+mn-lt"/>
              <a:ea typeface="+mn-ea"/>
              <a:cs typeface="+mn-cs"/>
            </a:rPr>
            <a:t>: I TEMPI DELLA SQUADRA PASSANO DA LI'. </a:t>
          </a:r>
          <a:r>
            <a:rPr lang="it-IT" sz="1100" b="1" cap="small" baseline="0">
              <a:solidFill>
                <a:schemeClr val="dk1"/>
              </a:solidFill>
              <a:latin typeface="+mn-lt"/>
              <a:ea typeface="+mn-ea"/>
              <a:cs typeface="+mn-cs"/>
            </a:rPr>
            <a:t>MUOVETEVI  IN ORIZZONTALE E NON IN VERTICALE. SE NON RESTIAMO IN POSIZIONE TUTTA LA SQUADRA NE RISENTE.</a:t>
          </a:r>
        </a:p>
        <a:p>
          <a:r>
            <a:rPr lang="it-IT" sz="1100" cap="small">
              <a:solidFill>
                <a:schemeClr val="dk1"/>
              </a:solidFill>
              <a:latin typeface="+mn-lt"/>
              <a:ea typeface="+mn-ea"/>
              <a:cs typeface="+mn-cs"/>
            </a:rPr>
            <a:t> I DUE ESTERNI OGGI SONO QUELLI CHE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DEVONO FARE </a:t>
          </a:r>
          <a:r>
            <a:rPr lang="it-IT" sz="1100" cap="small" baseline="0">
              <a:solidFill>
                <a:schemeClr val="dk1"/>
              </a:solidFill>
              <a:latin typeface="+mn-lt"/>
              <a:ea typeface="+mn-ea"/>
              <a:cs typeface="+mn-cs"/>
            </a:rPr>
            <a:t>COPERTUURA MA ANCHE GIOCO! PERCIO' DOVETE </a:t>
          </a:r>
          <a:r>
            <a:rPr lang="it-IT" sz="1100" cap="small">
              <a:solidFill>
                <a:schemeClr val="dk1"/>
              </a:solidFill>
              <a:latin typeface="+mn-lt"/>
              <a:ea typeface="+mn-ea"/>
              <a:cs typeface="+mn-cs"/>
            </a:rPr>
            <a:t>MUOVERVI CON INTELLIGENZA:  NON SCAPPIAMO SEMPRE MA VENIAMO ANCHE INCONTRO AL PALLONE. IN NON POSSESSO  DOBBIAMO COPRIRE</a:t>
          </a:r>
          <a:r>
            <a:rPr lang="it-IT" sz="1100" cap="small" baseline="0">
              <a:solidFill>
                <a:schemeClr val="dk1"/>
              </a:solidFill>
              <a:latin typeface="+mn-lt"/>
              <a:ea typeface="+mn-ea"/>
              <a:cs typeface="+mn-cs"/>
            </a:rPr>
            <a:t> IL TERZINO IN FASE OFFENSIVA DOBBIAMO CERCARE  DI METTERE IN MEZZO PIU' PALLONI POSSIBILE.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FRANZ</a:t>
          </a:r>
          <a:r>
            <a:rPr lang="it-IT" sz="1100" cap="small" baseline="0">
              <a:solidFill>
                <a:schemeClr val="dk1"/>
              </a:solidFill>
              <a:latin typeface="+mn-lt"/>
              <a:ea typeface="+mn-ea"/>
              <a:cs typeface="+mn-cs"/>
            </a:rPr>
            <a:t>  O SIMO</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VENTU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PRENDITI QUALCHE BUONA PUNIZIONE, FAI RESOPIRARE LA SQUADRA. VENTU TU SEI PIU' DINAMICO DEL MALLO, TI CHIEDO VISTO CHE GIOCHIAMO SENZA IL TREQUARTISTA,</a:t>
          </a:r>
          <a:r>
            <a:rPr lang="it-IT" sz="1100" cap="small" baseline="0">
              <a:solidFill>
                <a:schemeClr val="dk1"/>
              </a:solidFill>
              <a:latin typeface="+mn-lt"/>
              <a:ea typeface="+mn-ea"/>
              <a:cs typeface="+mn-cs"/>
            </a:rPr>
            <a:t> DI ESSERE TU AD ANDARE A DARE FASTIDIO AL LORO CENTRALE DI CENTROCAMPO IN FASE DI COSTRUZIONE. OGGI SERVE SACRIFICIO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P</a:t>
          </a:r>
          <a:r>
            <a:rPr lang="it-IT" sz="1100" cap="small">
              <a:solidFill>
                <a:schemeClr val="dk1"/>
              </a:solidFill>
              <a:latin typeface="+mn-lt"/>
              <a:ea typeface="+mn-ea"/>
              <a:cs typeface="+mn-cs"/>
            </a:rPr>
            <a:t>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VITTO.  </a:t>
          </a:r>
        </a:p>
        <a:p>
          <a:r>
            <a:rPr lang="it-IT" sz="1100"/>
            <a:t>PUNIZIONI:</a:t>
          </a:r>
          <a:r>
            <a:rPr lang="it-IT" sz="1100" baseline="0"/>
            <a:t> VENTU</a:t>
          </a:r>
          <a:r>
            <a:rPr lang="it-IT" sz="1100"/>
            <a:t>/MALLO.</a:t>
          </a:r>
        </a:p>
        <a:p>
          <a:r>
            <a:rPr lang="it-IT" sz="1100"/>
            <a:t>DIFFIDATI: </a:t>
          </a:r>
          <a:r>
            <a:rPr lang="it-IT" sz="1100" b="1"/>
            <a:t> GUERRO </a:t>
          </a:r>
          <a:r>
            <a:rPr lang="it-IT" sz="1100" b="0"/>
            <a:t>- BORGHI </a:t>
          </a:r>
          <a:r>
            <a:rPr lang="it-IT" sz="1100"/>
            <a:t>- GIMMI</a:t>
          </a:r>
        </a:p>
      </xdr:txBody>
    </xdr:sp>
    <xdr:clientData/>
  </xdr:twoCellAnchor>
  <xdr:twoCellAnchor>
    <xdr:from>
      <xdr:col>0</xdr:col>
      <xdr:colOff>47625</xdr:colOff>
      <xdr:row>2</xdr:row>
      <xdr:rowOff>38100</xdr:rowOff>
    </xdr:from>
    <xdr:to>
      <xdr:col>8</xdr:col>
      <xdr:colOff>381000</xdr:colOff>
      <xdr:row>59</xdr:row>
      <xdr:rowOff>76200</xdr:rowOff>
    </xdr:to>
    <xdr:sp macro="" textlink="">
      <xdr:nvSpPr>
        <xdr:cNvPr id="11" name="CasellaDiTesto 10"/>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77</xdr:row>
      <xdr:rowOff>142875</xdr:rowOff>
    </xdr:to>
    <xdr:sp macro="" textlink="">
      <xdr:nvSpPr>
        <xdr:cNvPr id="12" name="CasellaDiTesto 1"/>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4" name="CasellaDiTesto 1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5" name="CasellaDiTesto 1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6" name="CasellaDiTesto 1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7" name="CasellaDiTesto 1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127</xdr:row>
      <xdr:rowOff>133350</xdr:rowOff>
    </xdr:to>
    <xdr:sp macro="" textlink="">
      <xdr:nvSpPr>
        <xdr:cNvPr id="18" name="CasellaDiTesto 17"/>
        <xdr:cNvSpPr txBox="1"/>
      </xdr:nvSpPr>
      <xdr:spPr>
        <a:xfrm>
          <a:off x="47625" y="381002"/>
          <a:ext cx="5153025" cy="20621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PARTITA CHE NASCONDE MILLE INSIDIE QUESTA. </a:t>
          </a:r>
        </a:p>
        <a:p>
          <a:pPr algn="l" rtl="0">
            <a:defRPr sz="1000"/>
          </a:pPr>
          <a:r>
            <a:rPr lang="it-IT" sz="1100" b="0" i="0" u="none" strike="noStrike" baseline="0">
              <a:solidFill>
                <a:srgbClr val="000000"/>
              </a:solidFill>
              <a:latin typeface="Calibri"/>
            </a:rPr>
            <a:t>SONO NASCOSTE MOLTO BENE DALLA LORO CLASSIFICA MA SE SI SCAVA PIU' IN PROFONDITA' E NON CI SI LIMITA A GURADARE LE COSE SUPERFICIALMENTE SI CAPISCE COME L'OLIMPIA SIA IN UN OTTIMO MOMENTO DI FORMA, LO DIMOSTRANO I 10 GOL IN DUE PARTITE (5 SAN CASSIANO + 5 KOKONUTS). </a:t>
          </a:r>
        </a:p>
        <a:p>
          <a:pPr algn="l" rtl="0">
            <a:defRPr sz="1000"/>
          </a:pPr>
          <a:r>
            <a:rPr lang="it-IT" sz="1100" b="0" i="0" u="none" strike="noStrike" baseline="0">
              <a:solidFill>
                <a:srgbClr val="000000"/>
              </a:solidFill>
              <a:latin typeface="Calibri"/>
            </a:rPr>
            <a:t>PAURA? NEANCHE PER SOGNO. </a:t>
          </a:r>
        </a:p>
        <a:p>
          <a:pPr algn="l" rtl="0">
            <a:defRPr sz="1000"/>
          </a:pPr>
          <a:r>
            <a:rPr lang="it-IT" sz="1100" b="0" i="0" u="none" strike="noStrike" baseline="0">
              <a:solidFill>
                <a:srgbClr val="000000"/>
              </a:solidFill>
              <a:latin typeface="Calibri"/>
            </a:rPr>
            <a:t>TANTA GRINTA, MASSIMA ATTENZIONE AI PARTICOLARI E ALLE COSE CHE VI CHIEDO SI PERO'. BISOGNA CRESCERE A LIVELLO DI PERSONALITA' ADESSO.</a:t>
          </a:r>
        </a:p>
        <a:p>
          <a:pPr algn="l" rtl="0">
            <a:defRPr sz="1000"/>
          </a:pPr>
          <a:r>
            <a:rPr lang="it-IT" sz="1100" b="0" i="0" u="none" strike="noStrike" baseline="0">
              <a:solidFill>
                <a:srgbClr val="000000"/>
              </a:solidFill>
              <a:latin typeface="Calibri"/>
            </a:rPr>
            <a:t>COME SEMPRE E' FONDAMENTALE L'APPROCCIO ALLA SFIDA, PARTENDO DA QUANDO SI ESCE DA QUI PER IL RISCALDAMENTO. </a:t>
          </a:r>
          <a:r>
            <a:rPr lang="it-IT" sz="1100" b="1" i="0" u="none" strike="noStrike" baseline="0">
              <a:solidFill>
                <a:srgbClr val="000000"/>
              </a:solidFill>
              <a:latin typeface="Calibri"/>
            </a:rPr>
            <a:t>CATTIVERIA E GRINTA</a:t>
          </a:r>
          <a:r>
            <a:rPr lang="it-IT" sz="1100" b="0" i="0" u="none" strike="noStrike" baseline="0">
              <a:solidFill>
                <a:srgbClr val="000000"/>
              </a:solidFill>
              <a:latin typeface="Calibri"/>
            </a:rPr>
            <a:t> DA SUBITO</a:t>
          </a:r>
          <a:r>
            <a:rPr lang="it-IT" sz="1100" b="1" i="0" u="none" strike="noStrike" baseline="0">
              <a:solidFill>
                <a:srgbClr val="000000"/>
              </a:solidFill>
              <a:latin typeface="Calibri"/>
            </a:rPr>
            <a:t>. CONVINZIONE NEI NOSTRI MEZZI.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 FRANZ, MAURI, MEGLIO, ABI/ WALLY, VITTO, MAIC/ LILLO/ VENTU, AGNE.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sng" strike="noStrike" kern="0" cap="small" spc="0" normalizeH="0" baseline="0" noProof="0">
              <a:ln>
                <a:noFill/>
              </a:ln>
              <a:solidFill>
                <a:prstClr val="black"/>
              </a:solidFill>
              <a:effectLst/>
              <a:uLnTx/>
              <a:uFillTx/>
              <a:latin typeface="+mn-lt"/>
              <a:ea typeface="+mn-ea"/>
              <a:cs typeface="+mn-cs"/>
            </a:rPr>
            <a:t>MEGLIO, </a:t>
          </a:r>
          <a:r>
            <a:rPr kumimoji="0" lang="it-IT" sz="1100" b="0" i="0" u="none" strike="noStrike" kern="0" cap="small" spc="0" normalizeH="0" baseline="0" noProof="0">
              <a:ln>
                <a:noFill/>
              </a:ln>
              <a:solidFill>
                <a:prstClr val="black"/>
              </a:solidFill>
              <a:effectLst/>
              <a:uLnTx/>
              <a:uFillTx/>
              <a:latin typeface="+mn-lt"/>
              <a:ea typeface="+mn-ea"/>
              <a:cs typeface="+mn-cs"/>
            </a:rPr>
            <a:t>COMANDI IL REPARTO ARRETRATO CON IL SOLITO PIGLIO. OGGI DEVI FARTI SENTIRE, TIENI LA LINEA ALTA PIU' ALTA POSSIBILE, VOGLIO CHE GIOCHIAMO NELLA LORO META' CAMPO. </a:t>
          </a:r>
          <a:r>
            <a:rPr kumimoji="0" lang="it-IT" sz="1100" b="0" i="0" u="sng" strike="noStrike" kern="0" cap="small" spc="0" normalizeH="0" baseline="0" noProof="0">
              <a:ln>
                <a:noFill/>
              </a:ln>
              <a:solidFill>
                <a:prstClr val="black"/>
              </a:solidFill>
              <a:effectLst/>
              <a:uLnTx/>
              <a:uFillTx/>
              <a:latin typeface="+mn-lt"/>
              <a:ea typeface="+mn-ea"/>
              <a:cs typeface="+mn-cs"/>
            </a:rPr>
            <a:t>MAURI</a:t>
          </a:r>
          <a:r>
            <a:rPr kumimoji="0" lang="it-IT" sz="1100" b="0" i="0" u="none" strike="noStrike" kern="0" cap="small" spc="0" normalizeH="0" baseline="0" noProof="0">
              <a:ln>
                <a:noFill/>
              </a:ln>
              <a:solidFill>
                <a:prstClr val="black"/>
              </a:solidFill>
              <a:effectLst/>
              <a:uLnTx/>
              <a:uFillTx/>
              <a:latin typeface="+mn-lt"/>
              <a:ea typeface="+mn-ea"/>
              <a:cs typeface="+mn-cs"/>
            </a:rPr>
            <a:t>, NON VOGLIO SBAVATURE DIETRO, TI PRENDI LA LORO PRIMA PUNTA E NON GLI FAI VEDERE PALLA. LIMITA AL MINIMO I RISCHI, PALLA POCO IN MEZZO AI PIEDI, SCARICO VELOCE E SICURO.  </a:t>
          </a:r>
          <a:r>
            <a:rPr kumimoji="0" lang="it-IT" sz="1100" b="0" i="0" u="sng" strike="noStrike" kern="0" cap="small" spc="0" normalizeH="0" baseline="0" noProof="0">
              <a:ln>
                <a:noFill/>
              </a:ln>
              <a:solidFill>
                <a:prstClr val="black"/>
              </a:solidFill>
              <a:effectLst/>
              <a:uLnTx/>
              <a:uFillTx/>
              <a:latin typeface="+mn-lt"/>
              <a:ea typeface="+mn-ea"/>
              <a:cs typeface="+mn-cs"/>
            </a:rPr>
            <a:t>I TERZINI </a:t>
          </a:r>
          <a:r>
            <a:rPr kumimoji="0" lang="it-IT" sz="1100" b="0" i="0" u="none" strike="noStrike" kern="0" cap="small" spc="0" normalizeH="0" baseline="0" noProof="0">
              <a:ln>
                <a:noFill/>
              </a:ln>
              <a:solidFill>
                <a:prstClr val="black"/>
              </a:solidFill>
              <a:effectLst/>
              <a:uLnTx/>
              <a:uFillTx/>
              <a:latin typeface="+mn-lt"/>
              <a:ea typeface="+mn-ea"/>
              <a:cs typeface="+mn-cs"/>
            </a:rPr>
            <a:t>COME AL SOLITO MOVIMENTO SENZA PALLA IN FASE OFFENSIVA. SE FATTA BENE LA SPINTA CI PERMETTE DI ARRIVARE AL CROSS E SE ANCHE LA PALLA NON CI VIENE GIOCATA IL NOSTRO MOVIMENTO CREA SPAZIO PER ALTRE GIOCATE. AL CROSS CI ARRIVIAMO SE </a:t>
          </a:r>
          <a:r>
            <a:rPr kumimoji="0" lang="it-IT" sz="1100" b="1" i="0" u="none" strike="noStrike" kern="0" cap="small" spc="0" normalizeH="0" baseline="0" noProof="0">
              <a:ln>
                <a:noFill/>
              </a:ln>
              <a:solidFill>
                <a:prstClr val="black"/>
              </a:solidFill>
              <a:effectLst/>
              <a:uLnTx/>
              <a:uFillTx/>
              <a:latin typeface="+mn-lt"/>
              <a:ea typeface="+mn-ea"/>
              <a:cs typeface="+mn-cs"/>
            </a:rPr>
            <a:t>SCARICHIAMO E ANDIAMO (ABI E FRANZ CHIARO?)</a:t>
          </a:r>
          <a:r>
            <a:rPr kumimoji="0" lang="it-IT" sz="1100" b="0" i="0" u="none" strike="noStrike" kern="0" cap="small" spc="0" normalizeH="0" baseline="0" noProof="0">
              <a:ln>
                <a:noFill/>
              </a:ln>
              <a:solidFill>
                <a:prstClr val="black"/>
              </a:solidFill>
              <a:effectLst/>
              <a:uLnTx/>
              <a:uFillTx/>
              <a:latin typeface="+mn-lt"/>
              <a:ea typeface="+mn-ea"/>
              <a:cs typeface="+mn-cs"/>
            </a:rPr>
            <a:t>, O CON UN GIRO PALLA VELOCE O CON UN CAMBIO CAMPO. VOGLIO ZERO RISCHI E LAMPADINA SEMPRE ACCESA, MASSIMA ATTENZIONE IN MARCATURA E NEI FINALI DI TEMPO, OCCHI E ORECCHIE APERTI SULLE PALLE INATTIVE, OGNUNO BATTEZZA UN UOMO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sng"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METRONOMO. MI RACCOMANDO LA POSIZIONE QUANDO MEGLIO FA SALIRE LA DIFESA, ANCHE NOI DEL CENTROCAMPO DOBBIAMO SALIRE PER  MANTENERE LA DISTANZA GIUSTA TRA I REPARTI: VITTO NON SCHIACCIAMOCI, NON SBILANCIAMOCI, MOVIMENTI IN ORIZZONTALE, GIOCATE SEMPLICI E VELOCI, DUE COSE VOGLIO OGGI DA TE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VERTICALIZZARE.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APRIRE IL GIOCO IN MANIERA VELOCE X FRANZ O ABI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a:t>
          </a:r>
          <a:r>
            <a:rPr kumimoji="0" lang="it-IT" sz="1100" b="0" i="0" u="sng" strike="noStrike" kern="0" cap="small" spc="0" normalizeH="0" baseline="0" noProof="0">
              <a:ln>
                <a:noFill/>
              </a:ln>
              <a:solidFill>
                <a:prstClr val="black"/>
              </a:solidFill>
              <a:effectLst/>
              <a:uLnTx/>
              <a:uFillTx/>
              <a:latin typeface="+mn-lt"/>
              <a:ea typeface="+mn-ea"/>
              <a:cs typeface="+mn-cs"/>
            </a:rPr>
            <a:t>WALLY</a:t>
          </a:r>
          <a:r>
            <a:rPr kumimoji="0" lang="it-IT" sz="1100" b="0" i="0" u="none" strike="noStrike" kern="0" cap="small" spc="0" normalizeH="0" baseline="0" noProof="0">
              <a:ln>
                <a:noFill/>
              </a:ln>
              <a:solidFill>
                <a:prstClr val="black"/>
              </a:solidFill>
              <a:effectLst/>
              <a:uLnTx/>
              <a:uFillTx/>
              <a:latin typeface="+mn-lt"/>
              <a:ea typeface="+mn-ea"/>
              <a:cs typeface="+mn-cs"/>
            </a:rPr>
            <a:t> A DESTRA, </a:t>
          </a:r>
          <a:r>
            <a:rPr kumimoji="0" lang="it-IT" sz="1100" b="0" i="0" u="sng" strike="noStrike" kern="0" cap="small" spc="0" normalizeH="0" baseline="0" noProof="0">
              <a:ln>
                <a:noFill/>
              </a:ln>
              <a:solidFill>
                <a:prstClr val="black"/>
              </a:solidFill>
              <a:effectLst/>
              <a:uLnTx/>
              <a:uFillTx/>
              <a:latin typeface="+mn-lt"/>
              <a:ea typeface="+mn-ea"/>
              <a:cs typeface="+mn-cs"/>
            </a:rPr>
            <a:t>MAIC</a:t>
          </a:r>
          <a:r>
            <a:rPr kumimoji="0" lang="it-IT" sz="1100" b="0" i="0" u="none" strike="noStrike" kern="0" cap="small" spc="0" normalizeH="0" baseline="0" noProof="0">
              <a:ln>
                <a:noFill/>
              </a:ln>
              <a:solidFill>
                <a:prstClr val="black"/>
              </a:solidFill>
              <a:effectLst/>
              <a:uLnTx/>
              <a:uFillTx/>
              <a:latin typeface="+mn-lt"/>
              <a:ea typeface="+mn-ea"/>
              <a:cs typeface="+mn-cs"/>
            </a:rPr>
            <a:t> A SINISTRA: MUOVERSI CON INTELLIGENZA, SEMPRE </a:t>
          </a:r>
          <a:r>
            <a:rPr kumimoji="0" lang="it-IT" sz="1100" b="1" i="0" u="none" strike="noStrike" kern="0" cap="small" spc="0" normalizeH="0" baseline="0" noProof="0">
              <a:ln>
                <a:noFill/>
              </a:ln>
              <a:solidFill>
                <a:prstClr val="black"/>
              </a:solidFill>
              <a:effectLst/>
              <a:uLnTx/>
              <a:uFillTx/>
              <a:latin typeface="+mn-lt"/>
              <a:ea typeface="+mn-ea"/>
              <a:cs typeface="+mn-cs"/>
            </a:rPr>
            <a:t>UN OCCHIO AL CENTRO IN NON POSSESSO MA PRONTI A SCIVOLARE SULL'ESTERNO IN CASO DI BISOGNO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E' FONDAMENTALE NON PERDERE PALLE BANALI. PRECISIONE IN FASE DI DISIMPEGNO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SENSO DELLA POSIZIONE MI RACCOMANDO GIOCATE SEMPLICI, EVITIAMO DI PERDERE PALLA CON CONSEGUENTE RIPARTENZA LORO. SEGUIAMO L'AZIONE QUANDO NASCE DALL'ALTRA PARTE: DOBBIAMO ESSERCI NOI SUL SECONDO PALO, DEVE ENTRARCI IN TESTA QUESTA COSA</a:t>
          </a:r>
          <a:r>
            <a:rPr kumimoji="0" lang="it-IT" sz="1100" b="0" i="0" u="none" strike="noStrike" kern="0" cap="small"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GIOCATE IN ALLENAMENTO LE ABBIAMO PROVATE, MI PIACEREBBE VEDERNE QUALCUNA. IN OGNI CASO, MAI BUTTARE VIA IL PALLONE,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GIOCHIAMO CON </a:t>
          </a:r>
          <a:r>
            <a:rPr kumimoji="0" lang="it-IT" sz="1100" b="0" i="0" u="sng" strike="noStrike" kern="0" cap="small" spc="0" normalizeH="0" baseline="0" noProof="0">
              <a:ln>
                <a:noFill/>
              </a:ln>
              <a:solidFill>
                <a:prstClr val="black"/>
              </a:solidFill>
              <a:effectLst/>
              <a:uLnTx/>
              <a:uFillTx/>
              <a:latin typeface="+mn-lt"/>
              <a:ea typeface="+mn-ea"/>
              <a:cs typeface="+mn-cs"/>
            </a:rPr>
            <a:t>LILLO</a:t>
          </a:r>
          <a:r>
            <a:rPr kumimoji="0" lang="it-IT" sz="1100" b="0" i="0" u="none" strike="noStrike" kern="0" cap="small" spc="0" normalizeH="0" baseline="0" noProof="0">
              <a:ln>
                <a:noFill/>
              </a:ln>
              <a:solidFill>
                <a:prstClr val="black"/>
              </a:solidFill>
              <a:effectLst/>
              <a:uLnTx/>
              <a:uFillTx/>
              <a:latin typeface="+mn-lt"/>
              <a:ea typeface="+mn-ea"/>
              <a:cs typeface="+mn-cs"/>
            </a:rPr>
            <a:t>, MASSIMA LIBERTA' DI MOVIMENTO MA NON VENIRE A PRENDERE PALLA SULLA LINEA DEI CENTROCAMPISTI: LA' DAVANTI HANNO BISOGNO DI UN APPOGGIO CON CUI TRIANGOLARE E HANNO BISOGNO DI ESSERE INNESCATI. C'E' UNA BATTERIA DI CENTROCAMPISTI CON TANTO TANTO CUORE E TANTA CORSA, I PIEDI CE LI DEVI METTERE TU. QUINDI SARAI CERCATO SPESSO, TOCCHERAI TANTI PALLONI. VOGLIO UNA COSA PERO', GIOCATE RAPIDE LILLO. TU CE LE HAI NEI PIEDI E IN TESTA, E MI INCAZZO DI BRUTTO QUANDO TI VEDO PERDERE TEMPI DI GIOCO, PERCHE' STO GIOCO QUI E' FATTO DI TEMPI NON DI RABONE E VERONICHE. QUINDI GIOCA SEMPLICE.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E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 E' IMPORTANTE QUESTA FASE, CHIARO?  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sng" strike="noStrike" kern="0" cap="small" spc="0" normalizeH="0" baseline="0" noProof="0">
              <a:ln>
                <a:noFill/>
              </a:ln>
              <a:solidFill>
                <a:prstClr val="black"/>
              </a:solidFill>
              <a:effectLst/>
              <a:uLnTx/>
              <a:uFillTx/>
              <a:latin typeface="+mn-lt"/>
              <a:ea typeface="+mn-ea"/>
              <a:cs typeface="+mn-cs"/>
            </a:rPr>
            <a:t>VENTU </a:t>
          </a:r>
          <a:r>
            <a:rPr kumimoji="0" lang="it-IT" sz="1100" b="0" i="0" u="none" strike="noStrike" kern="0" cap="small" spc="0" normalizeH="0" baseline="0" noProof="0">
              <a:ln>
                <a:noFill/>
              </a:ln>
              <a:solidFill>
                <a:prstClr val="black"/>
              </a:solidFill>
              <a:effectLst/>
              <a:uLnTx/>
              <a:uFillTx/>
              <a:latin typeface="+mn-lt"/>
              <a:ea typeface="+mn-ea"/>
              <a:cs typeface="+mn-cs"/>
            </a:rPr>
            <a:t>PUNTO DI RIFERIMENTO, VOGLIO CHE GIOCHI DA CENTRAVANTI PERO'. CHE PROTEGGI IL PALLONE E CHE TU STIA LA IN MEZZO, CIOE' CHE SVARI MENO DEL SOLITO. LASCIA GIRARE </a:t>
          </a:r>
          <a:r>
            <a:rPr kumimoji="0" lang="it-IT" sz="1100" b="0" i="0" u="sng" strike="noStrike" kern="0" cap="small" spc="0" normalizeH="0" baseline="0" noProof="0">
              <a:ln>
                <a:noFill/>
              </a:ln>
              <a:solidFill>
                <a:prstClr val="black"/>
              </a:solidFill>
              <a:effectLst/>
              <a:uLnTx/>
              <a:uFillTx/>
              <a:latin typeface="+mn-lt"/>
              <a:ea typeface="+mn-ea"/>
              <a:cs typeface="+mn-cs"/>
            </a:rPr>
            <a:t>AGNE</a:t>
          </a:r>
          <a:r>
            <a:rPr kumimoji="0" lang="it-IT" sz="1100" b="0" i="0" u="none" strike="noStrike" kern="0" cap="small" spc="0" normalizeH="0" baseline="0" noProof="0">
              <a:ln>
                <a:noFill/>
              </a:ln>
              <a:solidFill>
                <a:prstClr val="black"/>
              </a:solidFill>
              <a:effectLst/>
              <a:uLnTx/>
              <a:uFillTx/>
              <a:latin typeface="+mn-lt"/>
              <a:ea typeface="+mn-ea"/>
              <a:cs typeface="+mn-cs"/>
            </a:rPr>
            <a:t> CHE FARA' PIU' MOVIMENTO.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OBIETTIVO PRIMARIO DI OGGI, OVVIAMENTE DOPO IL GOL, E' QUELLO DI TENERE SU IL PALLONE, FACCIAMO RESPIRARE LA SQUADRA RAGAZZI. PER I CENTROCAMPISTI: VENTU, CERCHIAMOLO SUI PIEDI, PRONTI A RICEVERE LA SPONDA, AGNE INVECE PROVERA' A DARCI PROFONDITA', VOGLIO IMBECCATE NELLO SPAZIO E RASOTERRA. RICORDIAMOCI CHE I PRIMI DIFENSORI SONO LE PUNTE:  SUI CENTRALI ESCE LILLO MENTRE VENTU E AGNE STAZIONANO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VENTU RIENTRI SEMPRE A SALTARE IN AREA SULLE PALLE INATTIVE A SFAVORE.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AGNE/VITTO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AGNE/MEGLIO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RICORDARE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RICORDARE CHE LO SVARIONE E' SEMPRE DIETRO L'ANGOLO.</a:t>
          </a:r>
        </a:p>
        <a:p>
          <a:pPr algn="l" rtl="0">
            <a:defRPr sz="1000"/>
          </a:pP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DIFFIDATI: ABI-LUCIO-NICO</a:t>
          </a:r>
        </a:p>
        <a:p>
          <a:pPr algn="l" rtl="0">
            <a:defRPr sz="1000"/>
          </a:pPr>
          <a:r>
            <a:rPr lang="it-IT" sz="1100" b="0" i="0" u="none" strike="noStrike" baseline="0">
              <a:solidFill>
                <a:srgbClr val="000000"/>
              </a:solidFill>
              <a:latin typeface="Calibri"/>
            </a:rPr>
            <a:t>LORO SQUALIFICATO: AGUZZOLI ALESSANDRO</a:t>
          </a:r>
        </a:p>
        <a:p>
          <a:pPr algn="l" rtl="0">
            <a:defRPr sz="1000"/>
          </a:pPr>
          <a:endParaRPr lang="it-IT" sz="1100" b="0" i="0" u="none" strike="noStrike" baseline="0">
            <a:solidFill>
              <a:srgbClr val="000000"/>
            </a:solidFill>
            <a:latin typeface="Calibri"/>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124</xdr:row>
      <xdr:rowOff>104775</xdr:rowOff>
    </xdr:to>
    <xdr:sp macro="" textlink="">
      <xdr:nvSpPr>
        <xdr:cNvPr id="27" name="CasellaDiTesto 26"/>
        <xdr:cNvSpPr txBox="1"/>
      </xdr:nvSpPr>
      <xdr:spPr>
        <a:xfrm>
          <a:off x="47625" y="381000"/>
          <a:ext cx="5153025" cy="2008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COLATERRA PAREGGIO LORO</a:t>
          </a:r>
          <a:endParaRPr lang="it-IT"/>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19050</xdr:rowOff>
    </xdr:to>
    <xdr:sp macro="" textlink="">
      <xdr:nvSpPr>
        <xdr:cNvPr id="61" name="CasellaDiTesto 60"/>
        <xdr:cNvSpPr txBox="1"/>
      </xdr:nvSpPr>
      <xdr:spPr>
        <a:xfrm>
          <a:off x="47625" y="381000"/>
          <a:ext cx="5153025" cy="2016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126</xdr:row>
      <xdr:rowOff>66676</xdr:rowOff>
    </xdr:to>
    <xdr:sp macro="" textlink="">
      <xdr:nvSpPr>
        <xdr:cNvPr id="69" name="CasellaDiTesto 68"/>
        <xdr:cNvSpPr txBox="1"/>
      </xdr:nvSpPr>
      <xdr:spPr>
        <a:xfrm>
          <a:off x="47625" y="381000"/>
          <a:ext cx="5153025" cy="20373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PARTITA DIFFICILE, PER MILLE MOTIVI: E' UN DERBY E L'AVVERSARIO E' DIFFICILE. E' LA PARTITA PEGGIORE CHE POTESSE CAPITARCI PRIMA DELLA PROSSIMA SETTIMANA. TRE PARTITE IN UNA SETTIMANA, TUTTE DECISIVE PER CAPIRE CHE AMBIZIONI ABBIAMO, DOBBIAMO GESTIRE IL GRUPPO NEL MIGLIORE DEI MODI. TANTA GRINTA, MASSIMA ATTENZIONE AI PARTICOLARI. BISOGNA CRESCERE A LIVELLO DI PERSONALITA' ADESSO.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COME SEMPRE E' FONDAMENTALE L'APPROCCIO ALLA SFIDA, PARTENDO DA QUANDO SI ESCE DA QUI PER IL RISCALDAMENTO. CATTIVERIA E GRINTA DA SUBITO. CONVINZIONE NEI NOSTRI MEZZI.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ROSSO/ FRANZ, MAURI, MEGLIO, ABI/ WALLY, CAP, LILLO/ ERIS/ VITTO, REX.</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DIFESA:  MEGLIO, COMANDI IL REPARTO ARRETRATO CON IL SOLITO PIGLIO. OGGI DEVI FARTI SENTIRE, TIENI LA LINEA ALTA PIU' ALTA POSSIBILE, VOGLIO CHE GIOCHIAMO NELLA LORO META' CAMPO. MAURI, OGGI DEVI MARCARE CORRADINI, E' MOLTO VELOCE, SE GLI LASCI METRI NON LO PRENDI PIU', QUINDI CALCOLA BENE I TEMPI PER ANTICIPARLO E LIMITA AL MINIMO I RISCHI, PALLA POCO IN MEZZO AI PIEDI, SCARICO VELOCE E SICURO. FRANZ UN OCCHIO IN RADDOPPIO SEMPRE A MAURI (WALLY DI CONSEGUENZA SEMPRE UN OCCHIO DIETRO) I TERZINI COME AL SOLITO MOVIMENTO SENZA PALLA IN FASE OFFENSIVA. SE FATTA BENE LA SPINTA CI PERMETTE DI ARRIVARE AL CROSS E SE ANCHE LA PALLA NON CI VIENE GIOCATA IL NOSTRO MOVIMENTO CREA SPAZIO PER ALTRE GIOCATE. AL CROSS CI ARRIVIAMO SE SCARICHIAMO E ANDIAMO (ABI E FRANZ CHIARO?), O CON UN GIRO PALLA VELOCE O CON UN CAMBIO CAMPO. VOGLIO ZERO RISCHI E LAMPADINA SEMPRE ACCESA, MASSIMA ATTENZIONE IN MARCATURA E NEI FINALI DI TEMPO, OCCHI E ORECCHIE APERTI SULLE PALLE INATTIVE, OGNUNO BATTEZZA UN UOMO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CENTROCAMPO:  CAP METRONOMO. MI RACCOMANDO LA POSIZIONE QUANDO MEGLIO FA SALIRE LA DIFESA, ANCHE NOI DEL CENTROCAMPO DOBBIAMO SALIRE PER  MANTENERE LA DISTANZA GIUSTA TRA I REPARTI:  NON SCHIACCIAMOCI, NON SBILANCIAMOCI, MOVIMENTI IN ORIZZONTALE, GIOCATE SEMPLICI E VELOCI, DUE COSE VOGLIO OGGI DA TE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1) VERTICALIZZARE.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2) APRIRE IL GIOCO IN MANIERA VELOCE X FRANZ O ABI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DUE INTERNI, WALLY A DESTRA, LILLO 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SEGUIAMO L'AZIONE QUANDO NASCE DALL'ALTRA PARTE: DOBBIAMO ESSERCI NOI SUL SECONDO PALO, DEVE ENTRARCI IN TESTA QUESTA COSA.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GIOCATE IN ALLENAMENTO LE ABBIAMO PROVATE, MI PIACEREBBE VEDERNE QUALCUNA. IN OGNI CASO, MAI BUTTARE VIA IL PALLONE,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TREQUARTI:  ERIS, MASSIMA LIBERTA' DI MOVIMENTO. ERIS VA CERCATO SPESSO, E' LUI CHE PUO' INNESCARE LE PUNTE. FATTI VEDERE, CREA SPAZIO COL TUO MOVIMENTO E DI PALLONI GIOCABILI NE AVRAI.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SCALI A  DAR FASTIDIO AL LORO CENTRALE DI CENTROCAMPO IN FASE DI NON POSSESSO, OGGI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ATTACCO:  VITTO PUNTO DI RIFERIMENTO, VOGLIO CHE GIOCHI DA CENTRAVANTI, CHE PROTEGGI IL PALLONE E CHE TU STIA LA IN MEZZO, FISICAMENTE PUOI FAR RESPIRARE LA SQUADRA TENENDO SU PALLA. LASCIA GIRARE REX CHE FARA' PIU' MOVIMENTO.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OBIETTIVO PRIMARIO DI OGGI, OVVIAMENTE DOPO IL GOL, E' QUELLO DI TENERE SU IL PALLONE, FACCIAMO RESPIRARE LA SQUADRA RAGAZZI. PER I CENTROCAMPISTI: VITTO, CERCHIAMOLO SUI PIEDI, PRONTI A RICEVERE LA SPONDA, REX INVECE PROVERA' A DARCI PROFONDITA', VOGLIO IMBECCATE NELLO SPAZIO E RASOTERRA. RICORDIAMOCI CHE I PRIMI DIFENSORI SONO LE PUNTE:  SUI CENTRALI ESCE ERIS MENTRE VITTO E REX STAZIONANO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VITTO RIENTRI SEMPRE A SALTARE IN AREA SULLE PALLE INATTIVE A SFAVORE.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ERIS</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 ERIS/MEGLIO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RICORDARE BORETTO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LUCIO-NICO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LORO SQUALIFICATO: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325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9" name="CasellaDiTesto 18"/>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0" name="CasellaDiTesto 19"/>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6" name="CasellaDiTesto 25"/>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7" name="CasellaDiTesto 26"/>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8" name="CasellaDiTesto 27"/>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134</xdr:row>
      <xdr:rowOff>107156</xdr:rowOff>
    </xdr:to>
    <xdr:sp macro="" textlink="">
      <xdr:nvSpPr>
        <xdr:cNvPr id="34" name="CasellaDiTesto 33"/>
        <xdr:cNvSpPr txBox="1"/>
      </xdr:nvSpPr>
      <xdr:spPr>
        <a:xfrm>
          <a:off x="47625" y="371474"/>
          <a:ext cx="5131594" cy="22071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GARA IMPORTANTISSIMA PERCHE' PER ANDARE AVANTI BISOGNA VINCERE RAGAZZI. OGGI ABBIAMO BISOGNO DI UNA GRANDE PRESTAZIONE DA PARTE DI OGNUNO DI VOI. </a:t>
          </a:r>
          <a:r>
            <a:rPr kumimoji="0" lang="it-IT" sz="1100" b="0" i="0" u="none" strike="noStrike" kern="0" cap="small" spc="0" normalizeH="0" baseline="0" noProof="0">
              <a:ln>
                <a:noFill/>
              </a:ln>
              <a:solidFill>
                <a:prstClr val="black"/>
              </a:solidFill>
              <a:effectLst/>
              <a:uLnTx/>
              <a:uFillTx/>
              <a:latin typeface="+mn-lt"/>
              <a:ea typeface="+mn-ea"/>
              <a:cs typeface="+mn-cs"/>
            </a:rPr>
            <a:t>AFFRONTIAMO UNA SQUADRA TOSTA CHE ABBIAMO GIA' AFFRONTATO L'ANNO SCORSO. ENTRIAMO IN CAMPO SAPENDO CHE SARA' DURA, UMILI E RISPETTOSI DELL'AVVERSARIO MA CONSAPEVOLI CHE SIAMO FORTI RAGAZZI. </a:t>
          </a:r>
          <a:r>
            <a:rPr kumimoji="0" lang="it-IT" sz="1100" b="1" i="0" u="none" strike="noStrike" kern="0" cap="small" spc="0" normalizeH="0" baseline="0" noProof="0">
              <a:ln>
                <a:noFill/>
              </a:ln>
              <a:solidFill>
                <a:prstClr val="black"/>
              </a:solidFill>
              <a:effectLst/>
              <a:uLnTx/>
              <a:uFillTx/>
              <a:latin typeface="+mn-lt"/>
              <a:ea typeface="+mn-ea"/>
              <a:cs typeface="+mn-cs"/>
            </a:rPr>
            <a:t>SPESSO PER NOI E' UNA QUESTIONE DI TESTA</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RICORDIAMOCI CHE POSSIAMO RAGGIUNGERE QUALSIASI OBIETTIVO BASTA VOLERLO.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QUINDI SOLITO ATTEGGIAMENTO DI SEMPRE, CERCHIAMO DI STARE ALTI, GIRO PALLA FATTO VELOCE E A CAVALLO DEL CENTROCAMPO.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SOLITA CURA PARTICOLARE ALLE DISTANZE TRA I REPARTI, DOVE IL CAMPO E' GRANDE BASTA POCO PER SFILACCIARSI BASTA UN ATTIMO PER ESSERE TROPPO BASSI, SCHIACCIARCI O ALLUNGARCI TROPPO. COL 4 4 2 E' FONDAMENTALE UNA COSA: IN POSSESSO PALLA NOSTRO </a:t>
          </a:r>
          <a:r>
            <a:rPr kumimoji="0" lang="it-IT" sz="1100" b="1" i="0" u="sng" strike="noStrike" kern="0" cap="small" spc="0" normalizeH="0" baseline="0" noProof="0">
              <a:ln>
                <a:noFill/>
              </a:ln>
              <a:solidFill>
                <a:prstClr val="black"/>
              </a:solidFill>
              <a:effectLst/>
              <a:uLnTx/>
              <a:uFillTx/>
              <a:latin typeface="+mn-lt"/>
              <a:ea typeface="+mn-ea"/>
              <a:cs typeface="+mn-cs"/>
            </a:rPr>
            <a:t>DOBBIAMO ACCORCIARE LA SQUADRA E STARE ALTI SE NO CI SPACCHIAMO IN DUE TRONCONI</a:t>
          </a:r>
          <a:r>
            <a:rPr kumimoji="0" lang="it-IT" sz="1100" b="0" i="0" u="none" strike="noStrike" kern="0" cap="small" spc="0" normalizeH="0" baseline="0" noProof="0">
              <a:ln>
                <a:noFill/>
              </a:ln>
              <a:solidFill>
                <a:prstClr val="black"/>
              </a:solidFill>
              <a:effectLst/>
              <a:uLnTx/>
              <a:uFillTx/>
              <a:latin typeface="+mn-lt"/>
              <a:ea typeface="+mn-ea"/>
              <a:cs typeface="+mn-cs"/>
            </a:rPr>
            <a:t>, IN FASE DI NON POSSESSO INVECE VOGLIO TUTTI DIETRO LA LINEA DEL PALLONE A COMINCIARE DAGLI ATTACCANTI.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VIETATO PASSEGGIARE PER IL CAMPO OGGI, SI CORRE SEMPRE, QUANDO LA BENZINA FINISCE C'E' IL CAMBIO.</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lang="it-IT" sz="1100" u="none" cap="small" baseline="0">
              <a:solidFill>
                <a:schemeClr val="dk1"/>
              </a:solidFill>
              <a:latin typeface="+mn-lt"/>
              <a:ea typeface="+mn-ea"/>
              <a:cs typeface="+mn-cs"/>
            </a:rPr>
            <a:t>MI RACCOMANDO LA </a:t>
          </a:r>
          <a:r>
            <a:rPr lang="it-IT" sz="1100" b="1" u="none" cap="small" baseline="0">
              <a:solidFill>
                <a:schemeClr val="dk1"/>
              </a:solidFill>
              <a:latin typeface="+mn-lt"/>
              <a:ea typeface="+mn-ea"/>
              <a:cs typeface="+mn-cs"/>
            </a:rPr>
            <a:t>GESTIONE DEI TEMPI DI GIOCO</a:t>
          </a:r>
          <a:r>
            <a:rPr lang="it-IT" sz="1100" u="none" cap="small" baseline="0">
              <a:solidFill>
                <a:schemeClr val="dk1"/>
              </a:solidFill>
              <a:latin typeface="+mn-lt"/>
              <a:ea typeface="+mn-ea"/>
              <a:cs typeface="+mn-cs"/>
            </a:rPr>
            <a:t>: OGGI PIU' CHE MAI CAPIRE A SECONDA DELLA SITUAZIONE SE RALLENTARE O SPINGERE OGGI NON SIAMO NUMERICAMENTE TANTI, QUINDI GESTIAMOCI RAGAZZI.</a:t>
          </a:r>
        </a:p>
        <a:p>
          <a:r>
            <a:rPr lang="it-IT" sz="1100" b="1" u="none" cap="small" baseline="0">
              <a:solidFill>
                <a:schemeClr val="dk1"/>
              </a:solidFill>
              <a:latin typeface="+mn-lt"/>
              <a:ea typeface="+mn-ea"/>
              <a:cs typeface="+mn-cs"/>
            </a:rPr>
            <a:t>COME SEMPRE E' FONDAMENTALE L'APPROCCIO ALLA SFIDA</a:t>
          </a:r>
          <a:r>
            <a:rPr lang="it-IT" sz="1100" u="none"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kumimoji="0" lang="it-IT" sz="1100" b="0" i="0" u="none" strike="noStrike" kern="0" cap="none" spc="0" normalizeH="0" baseline="0" noProof="0">
              <a:ln>
                <a:noFill/>
              </a:ln>
              <a:solidFill>
                <a:srgbClr val="000000"/>
              </a:solidFill>
              <a:effectLst/>
              <a:uLnTx/>
              <a:uFillTx/>
              <a:latin typeface="+mn-lt"/>
              <a:ea typeface="+mn-ea"/>
              <a:cs typeface="+mn-cs"/>
            </a:rPr>
            <a:t>ROSSO/ MEGLIO, NICO, GIAN, ABI/ MAIC, CAP, WALLY, AGNE/ BREV, VITTO.</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sng" strike="noStrike" kern="0" cap="small" spc="0" normalizeH="0" baseline="0" noProof="0">
              <a:ln>
                <a:noFill/>
              </a:ln>
              <a:solidFill>
                <a:prstClr val="black"/>
              </a:solidFill>
              <a:effectLst/>
              <a:uLnTx/>
              <a:uFillTx/>
              <a:latin typeface="+mn-lt"/>
              <a:ea typeface="+mn-ea"/>
              <a:cs typeface="+mn-cs"/>
            </a:rPr>
            <a:t>GIAN, </a:t>
          </a:r>
          <a:r>
            <a:rPr kumimoji="0" lang="it-IT" sz="1100" b="0" i="0" u="none" strike="noStrike" kern="0" cap="small" spc="0" normalizeH="0" baseline="0" noProof="0">
              <a:ln>
                <a:noFill/>
              </a:ln>
              <a:solidFill>
                <a:prstClr val="black"/>
              </a:solidFill>
              <a:effectLst/>
              <a:uLnTx/>
              <a:uFillTx/>
              <a:latin typeface="+mn-lt"/>
              <a:ea typeface="+mn-ea"/>
              <a:cs typeface="+mn-cs"/>
            </a:rPr>
            <a:t>ALLA GUIDA DEL REPARTO ARRETRATO. COL 4 4 2 E' FONDAMENTALE UNA COSA: IN POSSESSO PALLA NOSTRO </a:t>
          </a:r>
          <a:r>
            <a:rPr kumimoji="0" lang="it-IT" sz="1100" b="1" i="0" u="sng" strike="noStrike" kern="0" cap="small" spc="0" normalizeH="0" baseline="0" noProof="0">
              <a:ln>
                <a:noFill/>
              </a:ln>
              <a:solidFill>
                <a:prstClr val="black"/>
              </a:solidFill>
              <a:effectLst/>
              <a:uLnTx/>
              <a:uFillTx/>
              <a:latin typeface="+mn-lt"/>
              <a:ea typeface="+mn-ea"/>
              <a:cs typeface="+mn-cs"/>
            </a:rPr>
            <a:t>DOBBIAMO ACCORCIARE LA SQUADRA E STARE ALTI SE NO CI SPACCHIAMO IN DUE TRONCONI</a:t>
          </a:r>
          <a:r>
            <a:rPr kumimoji="0" lang="it-IT" sz="1100" b="0" i="0" u="none" strike="noStrike" kern="0" cap="small" spc="0" normalizeH="0" baseline="0" noProof="0">
              <a:ln>
                <a:noFill/>
              </a:ln>
              <a:solidFill>
                <a:prstClr val="black"/>
              </a:solidFill>
              <a:effectLst/>
              <a:uLnTx/>
              <a:uFillTx/>
              <a:latin typeface="+mn-lt"/>
              <a:ea typeface="+mn-ea"/>
              <a:cs typeface="+mn-cs"/>
            </a:rPr>
            <a:t>. QUINDI DIFESA ALTA E GIRO PALLA VELOCE NELLA META' CAMPO AVVERSARIA.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NICO</a:t>
          </a:r>
          <a:r>
            <a:rPr kumimoji="0" lang="it-IT" sz="1100" b="0" i="0" u="none" strike="noStrike" kern="0" cap="small" spc="0" normalizeH="0" baseline="0" noProof="0">
              <a:ln>
                <a:noFill/>
              </a:ln>
              <a:solidFill>
                <a:prstClr val="black"/>
              </a:solidFill>
              <a:effectLst/>
              <a:uLnTx/>
              <a:uFillTx/>
              <a:latin typeface="+mn-lt"/>
              <a:ea typeface="+mn-ea"/>
              <a:cs typeface="+mn-cs"/>
            </a:rPr>
            <a:t>, GIRO PALLA VELOCE NON VOGLIO SBAVATURE DIETRO, PALLA POCO IN MEZZO AI PIEDI, SCARICO VELOCE E SICURO. HANNO UNA PUNTA VELOCE, NON LASCIARGLI METRI SE NO TI INFILA IN VELOCITA'. TI DIRO' IL NR.</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I TERZINI </a:t>
          </a:r>
          <a:r>
            <a:rPr kumimoji="0" lang="it-IT" sz="1100" b="0" i="0" u="none" strike="noStrike" kern="0" cap="small" spc="0" normalizeH="0" baseline="0" noProof="0">
              <a:ln>
                <a:noFill/>
              </a:ln>
              <a:solidFill>
                <a:prstClr val="black"/>
              </a:solidFill>
              <a:effectLst/>
              <a:uLnTx/>
              <a:uFillTx/>
              <a:latin typeface="+mn-lt"/>
              <a:ea typeface="+mn-ea"/>
              <a:cs typeface="+mn-cs"/>
            </a:rPr>
            <a:t>COME AL SOLITO MOVIMENTO SENZA PALLA IN FASE OFFENSIVA. SE FATTA BENE LA SPINTA CI PERMETTE DI ARRIVARE AL CROSS E SE ANCHE LA PALLA NON CI VIENE GIOCATA IL NOSTRO MOVIMENTO CREA SPAZIO PER ALTRE GIOCATE.  </a:t>
          </a:r>
          <a:r>
            <a:rPr kumimoji="0" lang="it-IT" sz="1100" b="1" i="0" u="none" strike="noStrike" kern="0" cap="small" spc="0" normalizeH="0" baseline="0" noProof="0">
              <a:ln>
                <a:noFill/>
              </a:ln>
              <a:solidFill>
                <a:prstClr val="black"/>
              </a:solidFill>
              <a:effectLst/>
              <a:uLnTx/>
              <a:uFillTx/>
              <a:latin typeface="+mn-lt"/>
              <a:ea typeface="+mn-ea"/>
              <a:cs typeface="+mn-cs"/>
            </a:rPr>
            <a:t>E CI POSSIAMO ARRIVARE CON UN GIRO PALLA VELOCE O CON UN CAMBIO CAMPO A CREARE SUPERIORITA SULLE FASCE. </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ZERO RISCHI E LAMPADINA SEMPRE ACCESA, MASSIMA ATTENZIONE IN MARCATURA E NEI FINALI DI TEMPO, OCCHI E ORECCHIE APERTI SULLE PALLE INATTIVE, OGNUNO BATTEZZA UN UOMO E SE LO TIENE STRETTO.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endParaRPr kumimoji="0" lang="it-IT" sz="1100" b="0" i="0" u="none" strike="noStrike" kern="0" cap="none" spc="0" normalizeH="0" baseline="0" noProof="0">
            <a:ln>
              <a:noFill/>
            </a:ln>
            <a:solidFill>
              <a:prstClr val="black"/>
            </a:solidFill>
            <a:effectLst/>
            <a:uLnTx/>
            <a:uFillTx/>
            <a:latin typeface="+mn-lt"/>
            <a:ea typeface="+mn-ea"/>
            <a:cs typeface="+mn-cs"/>
          </a:endParaRPr>
        </a:p>
        <a:p>
          <a:endParaRPr lang="it-IT" sz="1100" u="sng" cap="small">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CAP  E WALLY FONDAMENTALE LA POSIZIONE, TENENDO LE DISTANZE FRA I REPARTI, E LE CATENE LATERALI TERZINO-ESTERNO MUOVERSI IN MANIERA COORDINATA  CERCANDO LA SOVRAPPOSIZIONE, POSSIBILMENTE ARRIVANDO AL CROSS DA FONDO CAMPO PER LE DUE PUNTE: LA DAVANTI ABBIAMO DUE PRIME PUNTE., FISICHE, VANNO SFRUTTATE.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QUELLI CHE PROVIAMO DA INIZIO ANNO, IL TERZINO PUO' GIOCARE SULL'ALA DAVANTI A LUI O SUL CENTROCAMPISTA. POI PUO' SOVRAPPORRE LUI O LA STESSA ALA ATTACCA LA PROFONDITA'. CHIARO SE VA IL TERZINO E' NECESSARIA ADEGUATA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IL 4/4/2 SE INTERPRETATO BENE E' PER ME UN MODULO VALIDISSIMO: FONDAMENTALE PERO' E' CHE LA SQUADRA SIA CORTA. </a:t>
          </a:r>
          <a:r>
            <a:rPr kumimoji="0" lang="it-IT" sz="1100" b="0" i="0" u="none" strike="noStrike" kern="0" cap="small" spc="0" normalizeH="0" baseline="0" noProof="0">
              <a:ln>
                <a:noFill/>
              </a:ln>
              <a:solidFill>
                <a:prstClr val="black"/>
              </a:solidFill>
              <a:effectLst/>
              <a:uLnTx/>
              <a:uFillTx/>
              <a:latin typeface="+mn-lt"/>
              <a:ea typeface="+mn-ea"/>
              <a:cs typeface="+mn-cs"/>
            </a:rPr>
            <a:t>SE NO SI CREANO BUCHI TRA LE LINEE E SI RISCHIANO CONTROPIEDI. </a:t>
          </a:r>
          <a:r>
            <a:rPr kumimoji="0" lang="it-IT" sz="1100" b="1" i="0" u="none" strike="noStrike" kern="0" cap="small" spc="0" normalizeH="0" baseline="0" noProof="0">
              <a:ln>
                <a:noFill/>
              </a:ln>
              <a:solidFill>
                <a:prstClr val="black"/>
              </a:solidFill>
              <a:effectLst/>
              <a:uLnTx/>
              <a:uFillTx/>
              <a:latin typeface="+mn-lt"/>
              <a:ea typeface="+mn-ea"/>
              <a:cs typeface="+mn-cs"/>
            </a:rPr>
            <a:t>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CC DEVONO SFALSARSI E ACCOMPAGNARE L'AZIONE, VIETATO </a:t>
          </a:r>
          <a:r>
            <a:rPr kumimoji="0" lang="it-IT" sz="1100" b="1" i="0" u="none" strike="noStrike" kern="0" cap="small" spc="0" normalizeH="0" baseline="0" noProof="0">
              <a:ln>
                <a:noFill/>
              </a:ln>
              <a:solidFill>
                <a:prstClr val="black"/>
              </a:solidFill>
              <a:effectLst/>
              <a:uLnTx/>
              <a:uFillTx/>
              <a:latin typeface="+mn-lt"/>
              <a:ea typeface="+mn-ea"/>
              <a:cs typeface="+mn-cs"/>
            </a:rPr>
            <a:t>FARSI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TERZINO-CC-ALA-CC/TERZINO-CAMBIO CAMPO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1)</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PROVARE SPESSO IL CAMBIO CAMPO PER ALLARGARE IL GIOCO IN MANIERA VELOCE, SULLE ALI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2) </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PROVARE A VERTICALIZZARE PER IL CENTRAVANTI.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E VITTO. GIOCATE VICINI, TRIANGOLO, SCAMBIO STRETTO, SPIZZATA,  VI ALTERNATE A VENIRE INCONTRO. TENETE SU' LA PALLA. E RICORDATEVI CHE CON LA GIOCATA SEMPLICE SPESSO SI ARRIVA IN PORTA 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CERCARE LE APERTURE SULLE FASCE E PREDISPORSI A CENTRO AREA PER RICEVERE I CROSS. VOGLIO DUE PUNTE CHE PRESIDIANO LA ZONA CENTRALE, SULLE ALI AGIRANNO MAIC E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TENETE SU' LA PALLA. E RICORDATEVI CHE CON LA GIOCATA SEMPLICE SPESSO SI ARRIVA IN PORTA. UNO-DUE E </a:t>
          </a:r>
          <a:r>
            <a:rPr kumimoji="0" lang="it-IT" sz="1100" b="1" i="0" u="none" strike="noStrike" kern="0" cap="small" spc="0" normalizeH="0" baseline="0" noProof="0">
              <a:ln>
                <a:noFill/>
              </a:ln>
              <a:solidFill>
                <a:prstClr val="black"/>
              </a:solidFill>
              <a:effectLst/>
              <a:uLnTx/>
              <a:uFillTx/>
              <a:latin typeface="+mn-lt"/>
              <a:ea typeface="+mn-ea"/>
              <a:cs typeface="+mn-cs"/>
            </a:rPr>
            <a:t>TIRI DA FUORI</a:t>
          </a:r>
          <a:r>
            <a:rPr kumimoji="0" lang="it-IT" sz="1100" b="0" i="0" u="none" strike="noStrike" kern="0" cap="small" spc="0" normalizeH="0" baseline="0" noProof="0">
              <a:ln>
                <a:noFill/>
              </a:ln>
              <a:solidFill>
                <a:prstClr val="black"/>
              </a:solidFill>
              <a:effectLst/>
              <a:uLnTx/>
              <a:uFillTx/>
              <a:latin typeface="+mn-lt"/>
              <a:ea typeface="+mn-ea"/>
              <a:cs typeface="+mn-cs"/>
            </a:rPr>
            <a:t>, CERCHIAMO LA CONCLUSIONE NELLO SPECCHIO QUANDO ABBIAMO LA POSSIBILITA’. VOGLIO TUTTI DIETRO LA LINEA DELLA PALLA IN FASE DI NON POSSESSO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VITTO RIENTRI TU A SALTARE IN AREA SULLE PALLE INATTIVE A SFAVORE.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a:p>
        <a:p>
          <a:r>
            <a:rPr lang="it-IT" sz="1100"/>
            <a:t>-RIGORI: AGNE</a:t>
          </a:r>
        </a:p>
        <a:p>
          <a:r>
            <a:rPr lang="it-IT" sz="1100"/>
            <a:t>-PUNIZIONI:  AGNE/MEGLIO</a:t>
          </a:r>
        </a:p>
        <a:p>
          <a:r>
            <a:rPr lang="it-IT" sz="1100"/>
            <a:t>- ANGOLI: SCHEMA</a:t>
          </a:r>
        </a:p>
        <a:p>
          <a:r>
            <a:rPr lang="it-IT" sz="1100"/>
            <a:t>- DIFFIDATI</a:t>
          </a:r>
          <a:r>
            <a:rPr lang="it-IT" sz="1100" baseline="0"/>
            <a:t>: </a:t>
          </a:r>
          <a:r>
            <a:rPr lang="it-IT" sz="1100" b="1" baseline="0"/>
            <a:t>MAIC- WALLY</a:t>
          </a:r>
          <a:endParaRPr lang="it-IT" sz="1100" b="1"/>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BORETTO </a:t>
          </a:r>
          <a:endParaRPr lang="it-IT"/>
        </a:p>
        <a:p>
          <a:r>
            <a:rPr lang="it-IT" sz="1100" b="1" baseline="0">
              <a:solidFill>
                <a:schemeClr val="dk1"/>
              </a:solidFill>
              <a:latin typeface="+mn-lt"/>
              <a:ea typeface="+mn-ea"/>
              <a:cs typeface="+mn-cs"/>
            </a:rPr>
            <a:t>SE SIAMO SOPRA: LAMPADINA PIU' ACCESA CHE MAI</a:t>
          </a:r>
        </a:p>
        <a:p>
          <a:endParaRPr lang="it-IT" sz="1100" b="1" baseline="0">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2</xdr:row>
      <xdr:rowOff>38096</xdr:rowOff>
    </xdr:from>
    <xdr:to>
      <xdr:col>8</xdr:col>
      <xdr:colOff>381000</xdr:colOff>
      <xdr:row>108</xdr:row>
      <xdr:rowOff>123825</xdr:rowOff>
    </xdr:to>
    <xdr:sp macro="" textlink="">
      <xdr:nvSpPr>
        <xdr:cNvPr id="2" name="CasellaDiTesto 1"/>
        <xdr:cNvSpPr txBox="1"/>
      </xdr:nvSpPr>
      <xdr:spPr>
        <a:xfrm>
          <a:off x="47625" y="380996"/>
          <a:ext cx="5153025" cy="17545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a:solidFill>
                <a:schemeClr val="dk1"/>
              </a:solidFill>
              <a:latin typeface="+mn-lt"/>
              <a:ea typeface="+mn-ea"/>
              <a:cs typeface="+mn-cs"/>
            </a:rPr>
            <a:t>PRIMO IMPEGNO</a:t>
          </a:r>
          <a:r>
            <a:rPr lang="it-IT" sz="1100" u="none" cap="small" baseline="0">
              <a:solidFill>
                <a:schemeClr val="dk1"/>
              </a:solidFill>
              <a:latin typeface="+mn-lt"/>
              <a:ea typeface="+mn-ea"/>
              <a:cs typeface="+mn-cs"/>
            </a:rPr>
            <a:t> AMICHEVOLE, </a:t>
          </a:r>
          <a:r>
            <a:rPr lang="it-IT" sz="1100" cap="small">
              <a:solidFill>
                <a:schemeClr val="dk1"/>
              </a:solidFill>
              <a:latin typeface="+mn-lt"/>
              <a:ea typeface="+mn-ea"/>
              <a:cs typeface="+mn-cs"/>
            </a:rPr>
            <a:t>LA NOSTRA IDEA DI CALCIO,</a:t>
          </a:r>
          <a:r>
            <a:rPr lang="it-IT" sz="1100" cap="small" baseline="0">
              <a:solidFill>
                <a:schemeClr val="dk1"/>
              </a:solidFill>
              <a:latin typeface="+mn-lt"/>
              <a:ea typeface="+mn-ea"/>
              <a:cs typeface="+mn-cs"/>
            </a:rPr>
            <a:t> LO DICO AI NUOVI MA E' BENE RINFRESCARLO ANCHE A CHI E' IN SQUADRA DA PIU' TEMPO, E' SEMPRE QUELLA: </a:t>
          </a:r>
          <a:r>
            <a:rPr lang="it-IT" sz="1100" cap="small">
              <a:solidFill>
                <a:schemeClr val="dk1"/>
              </a:solidFill>
              <a:latin typeface="+mn-lt"/>
              <a:ea typeface="+mn-ea"/>
              <a:cs typeface="+mn-cs"/>
            </a:rPr>
            <a:t>OSSIA GIOCARE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PARTENDO DA DIETRO,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CERCANDO DI COSTRUIRE, PER POI VERTICALIZZARE SUL CENTRAVANTI</a:t>
          </a:r>
          <a:r>
            <a:rPr lang="it-IT" sz="1100" cap="small" baseline="0">
              <a:solidFill>
                <a:schemeClr val="dk1"/>
              </a:solidFill>
              <a:latin typeface="+mn-lt"/>
              <a:ea typeface="+mn-ea"/>
              <a:cs typeface="+mn-cs"/>
            </a:rPr>
            <a:t> O CERCARE LA PROFONDITA PER LA SECONDA PUNTA. </a:t>
          </a:r>
        </a:p>
        <a:p>
          <a:r>
            <a:rPr lang="it-IT" sz="1100" cap="small">
              <a:solidFill>
                <a:schemeClr val="dk1"/>
              </a:solidFill>
              <a:latin typeface="+mn-lt"/>
              <a:ea typeface="+mn-ea"/>
              <a:cs typeface="+mn-cs"/>
            </a:rPr>
            <a:t>IL NOSTRO </a:t>
          </a:r>
          <a:r>
            <a:rPr lang="it-IT" sz="1100" b="1" cap="small">
              <a:solidFill>
                <a:schemeClr val="dk1"/>
              </a:solidFill>
              <a:latin typeface="+mn-lt"/>
              <a:ea typeface="+mn-ea"/>
              <a:cs typeface="+mn-cs"/>
            </a:rPr>
            <a:t>OBIETTIVO</a:t>
          </a:r>
          <a:r>
            <a:rPr lang="it-IT" sz="1100" cap="small">
              <a:solidFill>
                <a:schemeClr val="dk1"/>
              </a:solidFill>
              <a:latin typeface="+mn-lt"/>
              <a:ea typeface="+mn-ea"/>
              <a:cs typeface="+mn-cs"/>
            </a:rPr>
            <a:t>, OLTRE A RITROVARE LE MISURE E LA CONFIDENZA</a:t>
          </a:r>
          <a:r>
            <a:rPr lang="it-IT" sz="1100" cap="small" baseline="0">
              <a:solidFill>
                <a:schemeClr val="dk1"/>
              </a:solidFill>
              <a:latin typeface="+mn-lt"/>
              <a:ea typeface="+mn-ea"/>
              <a:cs typeface="+mn-cs"/>
            </a:rPr>
            <a:t> COL CAMPO</a:t>
          </a:r>
          <a:r>
            <a:rPr lang="it-IT" sz="1100" cap="small">
              <a:solidFill>
                <a:schemeClr val="dk1"/>
              </a:solidFill>
              <a:latin typeface="+mn-lt"/>
              <a:ea typeface="+mn-ea"/>
              <a:cs typeface="+mn-cs"/>
            </a:rPr>
            <a:t>, E’ QUELLO CERCARE DI DIVERTIRCI CERCANDO DI ESSERE PADRONI DELLA GARA,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 AVERE IL PALLINO DEL GIOCO.</a:t>
          </a:r>
          <a:r>
            <a:rPr lang="it-IT" sz="1100" cap="small" baseline="0">
              <a:solidFill>
                <a:schemeClr val="dk1"/>
              </a:solidFill>
              <a:latin typeface="+mn-lt"/>
              <a:ea typeface="+mn-ea"/>
              <a:cs typeface="+mn-cs"/>
            </a:rPr>
            <a:t> VORREI </a:t>
          </a:r>
          <a:r>
            <a:rPr lang="it-IT" sz="1100" cap="small">
              <a:solidFill>
                <a:schemeClr val="dk1"/>
              </a:solidFill>
              <a:latin typeface="+mn-lt"/>
              <a:ea typeface="+mn-ea"/>
              <a:cs typeface="+mn-cs"/>
            </a:rPr>
            <a:t>VEDERE FIN DA SUBITO IN OGNUNO DI VOI UN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a:t>
          </a:r>
          <a:r>
            <a:rPr lang="it-IT" sz="1100" cap="small" baseline="0">
              <a:solidFill>
                <a:schemeClr val="dk1"/>
              </a:solidFill>
              <a:latin typeface="+mn-lt"/>
              <a:ea typeface="+mn-ea"/>
              <a:cs typeface="+mn-cs"/>
            </a:rPr>
            <a:t> PERCHE UNA SQUADRA VINCENTE LA SI VEDE ANCHE NELLE AMICHEVOLI. VORREI NON VEDERE FRENESIA VISTA NELL'ULTIMO ALLENAMENTO,</a:t>
          </a:r>
          <a:r>
            <a:rPr lang="it-IT" sz="1100" cap="small">
              <a:solidFill>
                <a:schemeClr val="dk1"/>
              </a:solidFill>
              <a:latin typeface="+mn-lt"/>
              <a:ea typeface="+mn-ea"/>
              <a:cs typeface="+mn-cs"/>
            </a:rPr>
            <a:t> CERCHIAMO DI RESTARE CALMI E ORDINATI IN CAMPO E DI FARE LE GIOCATE SEMPLICI E CHE CI VENGONO RICHIESTE. MASSIMA CONCENTRAZIONE E MASSIMO IMPEGNO.</a:t>
          </a:r>
          <a:r>
            <a:rPr lang="it-IT" sz="1100" cap="small" baseline="0">
              <a:solidFill>
                <a:schemeClr val="dk1"/>
              </a:solidFill>
              <a:latin typeface="+mn-lt"/>
              <a:ea typeface="+mn-ea"/>
              <a:cs typeface="+mn-cs"/>
            </a:rPr>
            <a:t>  NON TOLLERERO' INCAZZATURE VARIE TRA DI NOI, SIAMO ALL'INIZIO E SIAMO IMBALLATI QUINDI IN CASO DI GIOCATE ERRATE NON CI ARRABBIAMO.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PROVIAMO</a:t>
          </a:r>
          <a:r>
            <a:rPr lang="it-IT" sz="1100" cap="small" baseline="0">
              <a:solidFill>
                <a:schemeClr val="dk1"/>
              </a:solidFill>
              <a:latin typeface="+mn-lt"/>
              <a:ea typeface="+mn-ea"/>
              <a:cs typeface="+mn-cs"/>
            </a:rPr>
            <a:t> PERCIO' A </a:t>
          </a:r>
          <a:r>
            <a:rPr lang="it-IT" sz="1100" b="1" cap="small" baseline="0">
              <a:solidFill>
                <a:schemeClr val="dk1"/>
              </a:solidFill>
              <a:latin typeface="+mn-lt"/>
              <a:ea typeface="+mn-ea"/>
              <a:cs typeface="+mn-cs"/>
            </a:rPr>
            <a:t>GESTIRE  IL POSSESSO</a:t>
          </a:r>
          <a:r>
            <a:rPr lang="it-IT" sz="1100" cap="small" baseline="0">
              <a:solidFill>
                <a:schemeClr val="dk1"/>
              </a:solidFill>
              <a:latin typeface="+mn-lt"/>
              <a:ea typeface="+mn-ea"/>
              <a:cs typeface="+mn-cs"/>
            </a:rPr>
            <a:t>, QUINDI NON FORZIAMO IL LANCIO IN PROFONDITA', NON SIAMO PRONTI FISICAMENTE PER GIOCARE A RINCORRERE IL PALLONE, MA </a:t>
          </a:r>
          <a:r>
            <a:rPr lang="it-IT" sz="1100" b="1" cap="small" baseline="0">
              <a:solidFill>
                <a:schemeClr val="dk1"/>
              </a:solidFill>
              <a:latin typeface="+mn-lt"/>
              <a:ea typeface="+mn-ea"/>
              <a:cs typeface="+mn-cs"/>
            </a:rPr>
            <a:t>PROVIAMO A COSTRUIRE L'AZIONE </a:t>
          </a:r>
          <a:r>
            <a:rPr lang="it-IT" sz="1100" cap="small" baseline="0">
              <a:solidFill>
                <a:schemeClr val="dk1"/>
              </a:solidFill>
              <a:latin typeface="+mn-lt"/>
              <a:ea typeface="+mn-ea"/>
              <a:cs typeface="+mn-cs"/>
            </a:rPr>
            <a:t>COME VI CHIEDO IO, OSSIA PASSANDO PER IL CENTRO DEL CAMPO: I TERZINI SE L'AZIONE PARTE DA LI' DEVONO CERCARE LO SCARICO PER IL CENTRALE DI CENTROCAMPO E PROPORSI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PRENDIAMO LE MISURE IN CAMPO E CERCHIAMO </a:t>
          </a:r>
          <a:r>
            <a:rPr lang="it-IT" sz="1100" b="1" cap="small">
              <a:solidFill>
                <a:schemeClr val="dk1"/>
              </a:solidFill>
              <a:latin typeface="+mn-lt"/>
              <a:ea typeface="+mn-ea"/>
              <a:cs typeface="+mn-cs"/>
            </a:rPr>
            <a:t>GIOCATE</a:t>
          </a:r>
          <a:r>
            <a:rPr lang="it-IT" sz="1100" b="1" cap="small" baseline="0">
              <a:solidFill>
                <a:schemeClr val="dk1"/>
              </a:solidFill>
              <a:latin typeface="+mn-lt"/>
              <a:ea typeface="+mn-ea"/>
              <a:cs typeface="+mn-cs"/>
            </a:rPr>
            <a:t> SEMPLICI </a:t>
          </a:r>
          <a:r>
            <a:rPr lang="it-IT" sz="1100" cap="small" baseline="0">
              <a:solidFill>
                <a:schemeClr val="dk1"/>
              </a:solidFill>
              <a:latin typeface="+mn-lt"/>
              <a:ea typeface="+mn-ea"/>
              <a:cs typeface="+mn-cs"/>
            </a:rPr>
            <a:t>E CHE NON METTANO IN DIFFICOLTA' IL COMPAGNO. </a:t>
          </a:r>
          <a:r>
            <a:rPr lang="it-IT" sz="1100" b="1" cap="small" baseline="0">
              <a:solidFill>
                <a:schemeClr val="dk1"/>
              </a:solidFill>
              <a:latin typeface="+mn-lt"/>
              <a:ea typeface="+mn-ea"/>
              <a:cs typeface="+mn-cs"/>
            </a:rPr>
            <a:t>NON PORTIAMO PALLA, MA FACCIAMOLA GIRARE</a:t>
          </a:r>
          <a:r>
            <a:rPr lang="it-IT" sz="1100" cap="small" baseline="0">
              <a:solidFill>
                <a:schemeClr val="dk1"/>
              </a:solidFill>
              <a:latin typeface="+mn-lt"/>
              <a:ea typeface="+mn-ea"/>
              <a:cs typeface="+mn-cs"/>
            </a:rPr>
            <a:t>. VORREI VEDERE LA PALLA MAI PER PIU' DI TRE TOCCHI IN MEZZO AI PIEDI. ABITUIAMOCI! SOPRATTUTTO DIETRO </a:t>
          </a:r>
          <a:r>
            <a:rPr lang="it-IT" sz="1100" cap="small">
              <a:solidFill>
                <a:schemeClr val="dk1"/>
              </a:solidFill>
              <a:latin typeface="+mn-lt"/>
              <a:ea typeface="+mn-ea"/>
              <a:cs typeface="+mn-cs"/>
            </a:rPr>
            <a:t> LO SCARICO FACCIAMOLO VELOCE, DUE</a:t>
          </a:r>
          <a:r>
            <a:rPr lang="it-IT" sz="1100" cap="small" baseline="0">
              <a:solidFill>
                <a:schemeClr val="dk1"/>
              </a:solidFill>
              <a:latin typeface="+mn-lt"/>
              <a:ea typeface="+mn-ea"/>
              <a:cs typeface="+mn-cs"/>
            </a:rPr>
            <a:t> TOCCHI E VIA </a:t>
          </a:r>
          <a:r>
            <a:rPr lang="it-IT" sz="1100" cap="small">
              <a:solidFill>
                <a:schemeClr val="dk1"/>
              </a:solidFill>
              <a:latin typeface="+mn-lt"/>
              <a:ea typeface="+mn-ea"/>
              <a:cs typeface="+mn-cs"/>
            </a:rPr>
            <a:t>NON DORMIAMO CON LA PALLA IN MEZZO AI PIEDI.</a:t>
          </a:r>
        </a:p>
        <a:p>
          <a:r>
            <a:rPr lang="it-IT" sz="1100" cap="small">
              <a:solidFill>
                <a:schemeClr val="dk1"/>
              </a:solidFill>
              <a:latin typeface="+mn-lt"/>
              <a:ea typeface="+mn-ea"/>
              <a:cs typeface="+mn-cs"/>
            </a:rPr>
            <a:t>CERCHIAMO</a:t>
          </a:r>
          <a:r>
            <a:rPr lang="it-IT" sz="1100" cap="small" baseline="0">
              <a:solidFill>
                <a:schemeClr val="dk1"/>
              </a:solidFill>
              <a:latin typeface="+mn-lt"/>
              <a:ea typeface="+mn-ea"/>
              <a:cs typeface="+mn-cs"/>
            </a:rPr>
            <a:t> DI MANTENERE LE </a:t>
          </a:r>
          <a:r>
            <a:rPr lang="it-IT" sz="1100" cap="small">
              <a:solidFill>
                <a:schemeClr val="dk1"/>
              </a:solidFill>
              <a:latin typeface="+mn-lt"/>
              <a:ea typeface="+mn-ea"/>
              <a:cs typeface="+mn-cs"/>
            </a:rPr>
            <a:t>DISTANZE  GIUSTE TRA REPARTI</a:t>
          </a:r>
          <a:r>
            <a:rPr lang="it-IT" sz="1100" cap="small" baseline="0">
              <a:solidFill>
                <a:schemeClr val="dk1"/>
              </a:solidFill>
              <a:latin typeface="+mn-lt"/>
              <a:ea typeface="+mn-ea"/>
              <a:cs typeface="+mn-cs"/>
            </a:rPr>
            <a:t>, NON SPACCHIAMOCI IN DUE TRONCONI</a:t>
          </a:r>
          <a:r>
            <a:rPr lang="it-IT" sz="1100" cap="small">
              <a:solidFill>
                <a:schemeClr val="dk1"/>
              </a:solidFill>
              <a:latin typeface="+mn-lt"/>
              <a:ea typeface="+mn-ea"/>
              <a:cs typeface="+mn-cs"/>
            </a:rPr>
            <a:t>.</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r>
            <a:rPr lang="it-IT" sz="1100" cap="small">
              <a:solidFill>
                <a:schemeClr val="dk1"/>
              </a:solidFill>
              <a:latin typeface="+mn-lt"/>
              <a:ea typeface="+mn-ea"/>
              <a:cs typeface="+mn-cs"/>
            </a:rPr>
            <a:t>MOVIMENTO IN ORIZZONTALE DEL CENTRALE DI CENTROCAMPO E VELOCITA' DI GIOCATA, ANCHE SOLO D'APPOGGIO SE PRESSATO. CAMBIO CAMPO PER L'INSERIMENTO DEL TERZINO.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NON ABBASSARTI TROPPO VERSO IL NOSTRO CENTROCAMPO E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/MEGLIO-MAURI-NICO- ABI /VITTO-REX- ZI/LILLO/ VENTU - FELIX</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SECONDO TEMPO PROVIAMO A CAMBIARE MODULO DI GIOCO: SENZA 3/4. DIFESA A 4, CENTROCAMPO A 4 IN LINEA, DUE PUNTE D'AREA. E' UN MODULO DI GIOCO CHE NON ABBIAMO ANCORA AVUTO MODO DI PROVARE IN ALLENAMENTO. VORREI VEDERE LA COPPIA DI CC SMISTARE IL GIOCO E PRESIDIARE LA POSIZIONE TENENDO LE DISTANZE FRA I REPARTI, LE CATENE LATERALI TERZINO-ESTERNO MUOVERSI IN MANIERA COORDINATA  CERCANDO LA SOVRAPPOSIZIONE, POSSIBILMENTE ARRIVANDO AL CROSS DA FONDO CAMPO PER LE DUE PUNTE: LA DAVANTI ABBIAMO DUE PRIME PUNTE DA AREA.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 SE IL TERZINO GIOCA SULL'ESTERNO DAVANTI A LUI CHE GLI VIENE INCONTRO, POI VOGLIO CHE SI SOVRAPPONGA: L'ESTERNO SCARICA SUL CENTROCAMPISTA CHE CHIUDE L'AZIONE  COL TERZINO PER MANDARLO AL CROSS.</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 SE IL TERZINO GIOCA SUL CC, QUEST'ULTIMO PUO' CERCARE O LA PUNTA CHE VIENE INCONTRO O L'ESTERNO CHE AVRA' ATTACCATO LA PROFONDITA'.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effectLst/>
              <a:latin typeface="Tahoma" panose="020B0604030504040204" pitchFamily="34" charset="0"/>
              <a:ea typeface="Times New Roman" panose="02020603050405020304" pitchFamily="18" charset="0"/>
            </a:rPr>
            <a:t>In area il centravanti si posiziona in attesa del cross, stringendo sul primo palo e coperto alle spalle dall’ala opposta che riempie lo spazio in area, il quale a sua volta è sostituito in fascia dal terzino salito fin sulla linea d’attacco. </a:t>
          </a:r>
          <a:r>
            <a:rPr lang="it-IT" sz="1100" cap="small">
              <a:effectLst/>
              <a:latin typeface="Tahoma" panose="020B0604030504040204" pitchFamily="34" charset="0"/>
              <a:ea typeface="Times New Roman" panose="02020603050405020304" pitchFamily="18" charset="0"/>
            </a:rPr>
            <a:t>Nel frattempo, almeno uno dei due centrocampisti è posizionato subito fuori dall’area per eventuali ribattute. </a:t>
          </a:r>
          <a:endParaRPr lang="it-IT" sz="1100" b="1" cap="small">
            <a:effectLst/>
            <a:latin typeface="Tahoma" panose="020B0604030504040204" pitchFamily="34" charset="0"/>
            <a:ea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IL 4/4/2 SE INTERPRETATO BENE E' PER ME UN MODULO VALIDISSIMO: FONDAMENTALE PERO' E' CHE LA SQUADRA SIA CORTA. SE NO SI CREANO BUCHI TRA LE LINEE E SI RISCHIANO CONTROPIEDI. 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TEMPO: </a:t>
          </a:r>
          <a:r>
            <a:rPr lang="it-IT" sz="1100" cap="small" baseline="0">
              <a:solidFill>
                <a:schemeClr val="dk1"/>
              </a:solidFill>
              <a:latin typeface="+mn-lt"/>
              <a:ea typeface="+mn-ea"/>
              <a:cs typeface="+mn-cs"/>
            </a:rPr>
            <a:t>ROSSO / MEGLIO-GIAN-GERRY- ABI /LUZ-VITTO-ERIS-FELIX/ GINO-BREV</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VARIANTI: ESTERNI A PIEDE INVERTITO LUZ SX E FELIX A DX</a:t>
          </a:r>
        </a:p>
        <a:p>
          <a:r>
            <a:rPr lang="it-IT" sz="1100" cap="small">
              <a:solidFill>
                <a:schemeClr val="dk1"/>
              </a:solidFill>
              <a:latin typeface="+mn-lt"/>
              <a:ea typeface="+mn-ea"/>
              <a:cs typeface="+mn-cs"/>
            </a:rPr>
            <a:t>MEGLIO ESTERNO</a:t>
          </a:r>
          <a:r>
            <a:rPr lang="it-IT" sz="1100" cap="small" baseline="0">
              <a:solidFill>
                <a:schemeClr val="dk1"/>
              </a:solidFill>
              <a:latin typeface="+mn-lt"/>
              <a:ea typeface="+mn-ea"/>
              <a:cs typeface="+mn-cs"/>
            </a:rPr>
            <a:t> ALTO A SX GLI ULTIMI 10 MINUTI SECONDO TEMPO CON MAURI TERZINO DX (ESCE FELIX)</a:t>
          </a:r>
        </a:p>
        <a:p>
          <a:r>
            <a:rPr lang="it-IT" sz="1100" cap="small" baseline="0">
              <a:solidFill>
                <a:schemeClr val="dk1"/>
              </a:solidFill>
              <a:latin typeface="+mn-lt"/>
              <a:ea typeface="+mn-ea"/>
              <a:cs typeface="+mn-cs"/>
            </a:rPr>
            <a:t>FRANCIA 10 MINUTI CENTRALE PER VITTO?</a:t>
          </a:r>
        </a:p>
        <a:p>
          <a:endParaRPr lang="it-IT" sz="1100" cap="small" baseline="0">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fuori primo tempo: gian, gerry, eris, luz, gino, brev, pablo   </a:t>
          </a:r>
        </a:p>
        <a:p>
          <a:r>
            <a:rPr lang="it-IT" sz="1100" cap="small" baseline="0">
              <a:solidFill>
                <a:schemeClr val="dk1"/>
              </a:solidFill>
              <a:latin typeface="+mn-lt"/>
              <a:ea typeface="+mn-ea"/>
              <a:cs typeface="+mn-cs"/>
            </a:rPr>
            <a:t>fuori secondo tempo: mauri, nico, rex, zi, lillo, ventu</a:t>
          </a:r>
        </a:p>
        <a:p>
          <a:r>
            <a:rPr lang="it-IT" sz="1100" cap="small" baseline="0">
              <a:solidFill>
                <a:schemeClr val="dk1"/>
              </a:solidFill>
              <a:latin typeface="+mn-lt"/>
              <a:ea typeface="+mn-ea"/>
              <a:cs typeface="+mn-cs"/>
            </a:rPr>
            <a:t>tutta: meglio, abi, vitto, felix</a:t>
          </a:r>
        </a:p>
        <a:p>
          <a:endParaRPr lang="it-IT" sz="1100" cap="small" baseline="0">
            <a:solidFill>
              <a:schemeClr val="dk1"/>
            </a:solidFill>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85725</xdr:rowOff>
    </xdr:to>
    <xdr:sp macro="" textlink="">
      <xdr:nvSpPr>
        <xdr:cNvPr id="27" name="CasellaDiTesto 26"/>
        <xdr:cNvSpPr txBox="1"/>
      </xdr:nvSpPr>
      <xdr:spPr>
        <a:xfrm>
          <a:off x="47625" y="381000"/>
          <a:ext cx="5153025" cy="2025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128</xdr:row>
      <xdr:rowOff>95251</xdr:rowOff>
    </xdr:to>
    <xdr:sp macro="" textlink="">
      <xdr:nvSpPr>
        <xdr:cNvPr id="35" name="CasellaDiTesto 34"/>
        <xdr:cNvSpPr txBox="1"/>
      </xdr:nvSpPr>
      <xdr:spPr>
        <a:xfrm>
          <a:off x="47625" y="371477"/>
          <a:ext cx="5131594" cy="210597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A DISPETTO DELLE CLASSIFICHE OGGI SARA' DURISSIMA. IN PARTITE COME QUESTA CONTANO LE MOTIVAZIONI E LA VOGLIA DI ARRIVARE. IO SONO AFFAMATO RAGAZZI, LA COPPA CSI E' OBIETTIVO TANGIBILE DI QUEST'ANNO, TI PERMETTE DI GIOCARE LA SUPERCOPPA....VOGLIO ARRIVARCI IN FONDO. SIETE CON ME?  SERVONO COME SEMPRE, RABBIA, VOGLIA E IL GRUPPO... SERVE LA VOGLIA DI SACRIFICIO E L'UMILTA' DI METTERSI A DISPOSIZIONE DEL COMPAGNO PER RAGGIUNGERE QUELLO CHE DA SOLI IN QUESTO SPORT NON SI OTTIENE: SE SIAMO QUI OGGI E' MERITO DI OGNUNO DI NOI. </a:t>
          </a:r>
        </a:p>
        <a:p>
          <a:r>
            <a:rPr lang="it-IT" sz="1100" b="1" i="0" u="none" strike="noStrike">
              <a:solidFill>
                <a:schemeClr val="dk1"/>
              </a:solidFill>
              <a:effectLst/>
              <a:latin typeface="+mn-lt"/>
              <a:ea typeface="+mn-ea"/>
              <a:cs typeface="+mn-cs"/>
            </a:rPr>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p>
        <a:p>
          <a:r>
            <a:rPr lang="it-IT" sz="1100" b="1" u="none" cap="small" baseline="0">
              <a:solidFill>
                <a:schemeClr val="dk1"/>
              </a:solidFill>
              <a:latin typeface="+mn-lt"/>
              <a:ea typeface="+mn-ea"/>
              <a:cs typeface="+mn-cs"/>
            </a:rPr>
            <a:t>DETTO CIO': CATTIVERIA AGONISTICA SU OGNI PALLONE E TESTA. VIETATO LASCIARE LA SQUADRA IN 10 OGGI, SIGNIFICA COMPROMETTERE IL PERCORSO, PERCIO' NERVI SALDI E TESTA SULLE SPALLE. </a:t>
          </a:r>
        </a:p>
        <a:p>
          <a:endParaRPr lang="it-IT" sz="1100" b="1"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RIPARTIAMO ANCORA CON IL 442 IN LINEA.</a:t>
          </a:r>
        </a:p>
        <a:p>
          <a:endParaRPr lang="it-IT" sz="1100" b="1"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ROSSO/ FRANZ, MAURI, MEGLIO, ABI / MAIC, CAP, LILLO, AGNE/ ERIS, BREV.</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MEGLIO, ALLA GUIDA DEL REPARTO ARRETRATO. COL 4 4 2 LO SAI E' FONDAMENTALE UNA COSA: IN POSSESSO PALLA NOSTRO DOBBIAMO ACCORCIARE LA SQUADRA E STARE ALTI SE NO CI SPACCHIAMO IN DUE TRONCONI. QUINDI DIFESA ALTA E GIRO PALLA VELOCE NELLA META' CAMPO AVVERSARIA.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MAURI, GIRO PALLA VELOCE NON VOGLIO SBAVATURE DIETRO, PALLA POCO IN MEZZO AI PIEDI, SCARICO VELOCE E SICURO.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COME AL SOLITO MOVIMENTO SENZA PALLA IN FASE OFFENSIVA. SE FATTA BENE LA SPINTA CI PERMETTE DI ARRIVARE AL CROSS E SE ANCHE LA PALLA NON CI VIENE GIOCATA IL NOSTRO MOVIMENTO CREA SPAZIO PER ALTRE GIOCATE.  E CI POSSIAMO ARRIVARE CON UN GIRO PALLA VELOCE O CON UN CAMBIO CAMPO A CREARE SUPERIORITA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ZERO RISCHI E LAMPADINA SEMPRE ACCESA, MASSIMA ATTENZIONE IN MARCATURA E NEI FINALI DI TEMPO, OCCHI E ORECCHIE APERTI SULLE PALLE INATTIVE, OGNUNO BATTEZZA UN UOMO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  </a:t>
          </a:r>
          <a:r>
            <a:rPr kumimoji="0" lang="it-IT" sz="1100" b="0" i="0" u="none" strike="noStrike" kern="0" cap="small" spc="0" normalizeH="0" baseline="0" noProof="0">
              <a:ln>
                <a:noFill/>
              </a:ln>
              <a:solidFill>
                <a:prstClr val="black"/>
              </a:solidFill>
              <a:effectLst/>
              <a:uLnTx/>
              <a:uFillTx/>
              <a:latin typeface="+mn-lt"/>
              <a:ea typeface="+mn-ea"/>
              <a:cs typeface="+mn-cs"/>
            </a:rPr>
            <a:t>CAP E LILLO FONDAMENTALE LA POSIZIONE, TENENDO LE DISTANZE FRA I REPARTI: LILLO GIOCHI CENTRALE COL CAP, A DIFFERENZA DI QUANDO FAI L'INTERNO OGGI DEVI ESSERE MOLTO PIU' LIGIO A TENERE LA POSIZIONE, CI SARA' DA CORRERE MA IL GIOCO VOGLIO SI SVILUPPI SULLE ALI QUINDI APRIAMOLO STO GIOCO SULLE CATENE LATERALI TERZINO-ESTERNO CHE DEVONO MUOVERSI IN MANIERA COORDINATA  CERCANDO LA SOVRAPPOSIZIONE, POSSIBILMENTE ARRIVANDO AL CROSS DA FONDO CAMPO PER LE DUE PUNTE: LA DAVANTI ABBIAMO DUE PUNTE, CHE VANNO CERCATE E  SFRUTTATE.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QUELLI CHE PROVIAMO DA INIZIO ANNO, IL TERZINO PUO' GIOCARE SULL'ALA DAVANTI A LUI O SUL CENTROCAMPISTA. POI PUO' SOVRAPPORRE LUI O LA STESSA ALA ATTACCA LA PROFONDITA'. CHIARO SE VA IL TERZINO E' NECESSARIA ADEGUATA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IL 4/4/2 SE INTERPRETATO BENE E' PER ME UN MODULO VALIDISSIMO: FONDAMENTALE PERO' E' CHE </a:t>
          </a:r>
          <a:r>
            <a:rPr kumimoji="0" lang="it-IT" sz="1100" b="1" i="0" u="none" strike="noStrike" kern="0" cap="small" spc="0" normalizeH="0" baseline="0" noProof="0">
              <a:ln>
                <a:noFill/>
              </a:ln>
              <a:solidFill>
                <a:prstClr val="black"/>
              </a:solidFill>
              <a:effectLst/>
              <a:uLnTx/>
              <a:uFillTx/>
              <a:latin typeface="+mn-lt"/>
              <a:ea typeface="+mn-ea"/>
              <a:cs typeface="+mn-cs"/>
            </a:rPr>
            <a:t>LA SQUADRA SIA CORTA</a:t>
          </a:r>
          <a:r>
            <a:rPr kumimoji="0" lang="it-IT" sz="1100" b="0" i="0" u="none" strike="noStrike" kern="0" cap="small" spc="0" normalizeH="0" baseline="0" noProof="0">
              <a:ln>
                <a:noFill/>
              </a:ln>
              <a:solidFill>
                <a:prstClr val="black"/>
              </a:solidFill>
              <a:effectLst/>
              <a:uLnTx/>
              <a:uFillTx/>
              <a:latin typeface="+mn-lt"/>
              <a:ea typeface="+mn-ea"/>
              <a:cs typeface="+mn-cs"/>
            </a:rPr>
            <a:t>. SE NO SI CREANO BUCHI TRA LE LINEE E SI RISCHIANO CONTROPIEDI. QUANDO ATTACCHIAMO QUINDI BISOGNA SALIRE E ACCORCIARE LE DISTANZE CERCANDO DI GIOCARE TUTTI NELLA META' CAMPO AVVERSARIA. </a:t>
          </a:r>
          <a:r>
            <a:rPr kumimoji="0" lang="it-IT" sz="1100" b="1" i="0" u="none" strike="noStrike" kern="0" cap="small" spc="0" normalizeH="0" baseline="0" noProof="0">
              <a:ln>
                <a:noFill/>
              </a:ln>
              <a:solidFill>
                <a:prstClr val="black"/>
              </a:solidFill>
              <a:effectLst/>
              <a:uLnTx/>
              <a:uFillTx/>
              <a:latin typeface="+mn-lt"/>
              <a:ea typeface="+mn-ea"/>
              <a:cs typeface="+mn-cs"/>
            </a:rPr>
            <a:t>IN FASE DI NON POSSESSO E' FONDAMENTALE CHE GLI ESTERNI STRINGANO IN MEZZO AL CAMPO PER NON LASCIARE IN SUPERIORITA' IL CENTROCAMPO AVVERSARIO. ENTRAMBE LE PUNTE SEMPRE DIETRO LA LINEA DELLA PALLA.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CC DEVONO SFALSARSI E ACCOMPAGNARE L'AZIONE</a:t>
          </a:r>
          <a:r>
            <a:rPr kumimoji="0" lang="it-IT" sz="1100" b="0" i="0" u="none" strike="noStrike" kern="0" cap="small" spc="0" normalizeH="0" baseline="0" noProof="0">
              <a:ln>
                <a:noFill/>
              </a:ln>
              <a:solidFill>
                <a:prstClr val="black"/>
              </a:solidFill>
              <a:effectLst/>
              <a:uLnTx/>
              <a:uFillTx/>
              <a:latin typeface="+mn-lt"/>
              <a:ea typeface="+mn-ea"/>
              <a:cs typeface="+mn-cs"/>
            </a:rPr>
            <a:t>, VIETATO FARSI TIRARE FUORI POSIZIONE GIOCATE SEMPLICI: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TERZINO-CC-ALA-CC/TERZINO-CAMBIO CAMPO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PROVARE SPESSO IL CAMBIO CAMPO PER ALLARGARE IL GIOCO IN MANIERA VELOCE, SULLE ALI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PROVARE A VERTICALIZZARE PER IL CENTRAVANTI.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BREV E ERIS. GIOCATE VICINI, TRIANGOLO, SCAMBIO STRETTO, SPIZZATA,  VI ALTERNATE A VENIRE INCONTRO. TENETE SU' LA PALLA. E RICORDATEVI CHE CON LA GIOCATA SEMPLICE SPESSO SI ARRIVA IN PORTA 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CERCARE LE APERTURE SULLE FASCE E PREDISPORSI A CENTRO AREA PER RICEVERE I CROSS. VOGLIO DUE PUNTE CHE PRESIDIANO LA ZONA CENTRALE, SULLE ALI AGIRANNO MAIC E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TENETE SU' LA PALLA. E RICORDATEVI CHE CON LA GIOCATA SEMPLICE SPESSO SI ARRIVA IN PORTA. UNO-DUE E TIRI DA FUORI, CERCHIAMO LA CONCLUSIONE NELLO SPECCHIO QUANDO ABBIAMO LA POSSIBILITA’. VOGLIO TUTTI DIETRO LA LINEA DELLA PALLA IN FASE DI NON POSSESSO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VITTO RIENTRI TU A SALTARE IN AREA SULLE PALLE INATTIVE A SFAVORE.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ERIS/AGNE da sx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SAN CASSIANO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01" name="CasellaDiTesto 100"/>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02" name="CasellaDiTesto 101"/>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3" name="CasellaDiTesto 102"/>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4" name="CasellaDiTesto 103"/>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5" name="CasellaDiTesto 104"/>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6" name="CasellaDiTesto 105"/>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7" name="CasellaDiTesto 106"/>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8" name="CasellaDiTesto 107"/>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124</xdr:row>
      <xdr:rowOff>104775</xdr:rowOff>
    </xdr:to>
    <xdr:sp macro="" textlink="">
      <xdr:nvSpPr>
        <xdr:cNvPr id="109" name="CasellaDiTesto 108"/>
        <xdr:cNvSpPr txBox="1"/>
      </xdr:nvSpPr>
      <xdr:spPr>
        <a:xfrm>
          <a:off x="47625" y="381000"/>
          <a:ext cx="5153025" cy="2008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COLATERRA PAREGGIO LORO</a:t>
          </a:r>
          <a:endParaRPr lang="it-IT"/>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0" name="CasellaDiTesto 109"/>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1" name="CasellaDiTesto 110"/>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2" name="CasellaDiTesto 111"/>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3" name="CasellaDiTesto 112"/>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4" name="CasellaDiTesto 113"/>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5" name="CasellaDiTesto 114"/>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6" name="CasellaDiTesto 115"/>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17" name="CasellaDiTesto 116"/>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18" name="CasellaDiTesto 117"/>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19" name="CasellaDiTesto 118"/>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0" name="CasellaDiTesto 119"/>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1" name="CasellaDiTesto 120"/>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2" name="CasellaDiTesto 121"/>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3" name="CasellaDiTesto 122"/>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4" name="CasellaDiTesto 123"/>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19050</xdr:rowOff>
    </xdr:to>
    <xdr:sp macro="" textlink="">
      <xdr:nvSpPr>
        <xdr:cNvPr id="125" name="CasellaDiTesto 124"/>
        <xdr:cNvSpPr txBox="1"/>
      </xdr:nvSpPr>
      <xdr:spPr>
        <a:xfrm>
          <a:off x="47625" y="381000"/>
          <a:ext cx="5153025" cy="2016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26" name="CasellaDiTesto 125"/>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7" name="CasellaDiTesto 126"/>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8" name="CasellaDiTesto 127"/>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9" name="CasellaDiTesto 128"/>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0" name="CasellaDiTesto 129"/>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1" name="CasellaDiTesto 130"/>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2" name="CasellaDiTesto 131"/>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128</xdr:row>
      <xdr:rowOff>147570</xdr:rowOff>
    </xdr:to>
    <xdr:sp macro="" textlink="">
      <xdr:nvSpPr>
        <xdr:cNvPr id="133" name="CasellaDiTesto 132"/>
        <xdr:cNvSpPr txBox="1"/>
      </xdr:nvSpPr>
      <xdr:spPr>
        <a:xfrm>
          <a:off x="47625" y="386903"/>
          <a:ext cx="5109290" cy="207693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PARTITA DIFFICILE, E FONDAMENTALE PER LA VETTA. 4 GIORNATE ALLA FINE. 4 PUNTI DI VANTAGGIO SUL PRATISSOLO, BISOGNA FARE 6 PUNTI, VINCERE OGGI E VINCERE LUNEDI' COL BOIARDO.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QUESTO PER FARVI CAPIRE CHE SERVE L'APPROCCIO DA GRANDE SFIDA, QUELLO CHE A MIO PARERE E' MANCATO IN COPPA COL VEZZANO, CONTINUIAMO A REGALARE SPAZIO E TEMPO AD AVVERSARI CHE INCONSCIAMENTE RITENIAMO INFERIORI E POI SI RISCHIA DI COMPLICARCI LA VITA. IN COPPA CI HA SVEGLIATO IL LORO GOL, MA E' IMPENSABILE DOVER ASPETTARE SITUAZIONI CONTINGENTI PER RIUSCIRE A TRASFORMARSI. E' FONDAMENTALE L'APPROCCIO ALLA SFIDA, PARTENDO DA QUANDO SI ESCE DA QUI PER IL RISCALDAMENTO. CATTIVERIA E GRINTA DA SUBITO. CONVINZIONE NEI NOSTRI MEZZI. MASSIMA ATTENZIONE AI PARTICOLARI. BISOGNA CRESCERE A LIVELLO DI PERSONALITA' ADESSO.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ROSSO/ FRANZ, GIAN, NICO, MEGLIO/ WALLY, CAP, AGNE/ ERIS/ VITTO, BREV.</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DIFESA</a:t>
          </a:r>
          <a:r>
            <a:rPr lang="it-IT" sz="1100" u="none" cap="small" baseline="0">
              <a:solidFill>
                <a:schemeClr val="dk1"/>
              </a:solidFill>
              <a:latin typeface="+mn-lt"/>
              <a:ea typeface="+mn-ea"/>
              <a:cs typeface="+mn-cs"/>
            </a:rPr>
            <a:t>:  GIAN, COMANDI IL REPARTO ARRETRATO CON IL SOLITO PIGLIO. OGGI DEVI FARTI SENTIRE, TIENI LA LINEA ALTA PIU' ALTA POSSIBILE, VOGLIO CHE GIOCHIAMO NELLA LORO META' CAMPO. NICO, SE GIOCA SOFFIENTINI E' UN CLIENTE SCOMODO, MOLTO FISICO E ALTO, PALLA POCO IN MEZZO AI PIEDI, SCARICO VELOCE E SICURO.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HO VISTO DEI DISIMPEGNI DA CAPELLI DRITTI NEGLI ULTIMI 10 MINUTI IN CASA COL PILASTRO. ROSSO PROVIAMOLO ANCHE IL RILANCIO LUNGO OGGI, ABBIAMO DUE ARIETI LA DAVANTI.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TERZINI COME AL SOLITO MOVIMENTO SENZA PALLA IN FASE OFFENSIVA. SE FATTA BENE LA SPINTA CI PERMETTE DI ARRIVARE AL CROSS E SE ANCHE LA PALLA NON CI VIENE GIOCATA IL NOSTRO MOVIMENTO CREA SPAZIO PER ALTRE GIOCATE. AL CROSS CI ARRIVIAMO SE SCARICHIAMO E ANDIAMO, O CON UN GIRO PALLA VELOCE O CON UN CAMBIO CAMPO. VOGLIO ZERO RISCHI E LAMPADINA SEMPRE ACCESA, MASSIMA ATTENZIONE IN MARCATURA E NEI FINALI DI TEMPO, OCCHI E ORECCHIE APERTI SULLE PALLE INATTIVE, OGNUNO BATTEZZA UN UOMO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CENTROCAMPO</a:t>
          </a:r>
          <a:r>
            <a:rPr lang="it-IT" sz="1100" u="none" cap="small" baseline="0">
              <a:solidFill>
                <a:schemeClr val="dk1"/>
              </a:solidFill>
              <a:latin typeface="+mn-lt"/>
              <a:ea typeface="+mn-ea"/>
              <a:cs typeface="+mn-cs"/>
            </a:rPr>
            <a:t>:  CAP METRONOMO. MI RACCOMANDO LA POSIZIONE QUANDO MEGLIO FA SALIRE LA DIFESA, ANCHE NOI DEL CENTROCAMPO DOBBIAMO SALIRE PER  MANTENERE LA DISTANZA GIUSTA TRA I REPARTI:  NON SCHIACCIAMOCI, NON SBILANCIAMOCI, MOVIMENTI IN ORIZZONTALE, GIOCATE SEMPLICI E VELOCI, DUE COSE VOGLIO OGGI DA TE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1) VERTICALIZZARE.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2) APRIRE IL GIOCO IN MANIERA VELOCE SULLE FASCE.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DUE INTERNI, WALLY A DESTRA, AGNE 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SEGUIAMO L'AZIONE QUANDO NASCE DALL'ALTRA PARTE: DOBBIAMO ESSERCI NOI SUL SECONDO PALO, DEVE ENTRARCI IN TESTA QUESTA COSA.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GIOCATE IN ALLENAMENTO LE ABBIAMO PROVATE, MI PIACEREBBE VEDERNE QUALCUNA. IN OGNI CASO, MAI BUTTARE VIA IL PALLONE,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TREQUARTI</a:t>
          </a:r>
          <a:r>
            <a:rPr lang="it-IT" sz="1100" u="none" cap="small" baseline="0">
              <a:solidFill>
                <a:schemeClr val="dk1"/>
              </a:solidFill>
              <a:latin typeface="+mn-lt"/>
              <a:ea typeface="+mn-ea"/>
              <a:cs typeface="+mn-cs"/>
            </a:rPr>
            <a:t>:  ERIS, MASSIMA LIBERTA' DI MOVIMENTO. ERIS VA CERCATO SPESSO, E' LUI CHE PUO' INNESCARE LE PUNTE. FATTI VEDERE, CREA SPAZIO COL TUO MOVIMENTO E DI PALLONI GIOCABILI NE AVRAI.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SCALI A  DAR FASTIDIO AL LORO CENTRALE DI CENTROCAMPO IN FASE DI NON POSSESSO, OGGI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ATTACCO</a:t>
          </a:r>
          <a:r>
            <a:rPr lang="it-IT" sz="1100" u="none" cap="small" baseline="0">
              <a:solidFill>
                <a:schemeClr val="dk1"/>
              </a:solidFill>
              <a:latin typeface="+mn-lt"/>
              <a:ea typeface="+mn-ea"/>
              <a:cs typeface="+mn-cs"/>
            </a:rPr>
            <a:t>:  BREV E VITTO. GIOCATE VICINI, TRIANGOLO, SCAMBIO STRETTO, SPIZZATA,  VI ALTERNATE A VENIRE INCONTRO. TENETE SU' LA PALLA. E RICORDATEVI CHE CON LA GIOCATA SEMPLICE SPESSO SI ARRIVA IN PORTA 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CERCARE IL TRE QUARTISTA IN APPOGGIO E LE APERTURE SULLE FASCE MAGARI DAL LATO DI AGNE CHE DEI DUE INTERNI E' QUELLO CON SPICCATE DOTI OFFENSIVE, E PREDISPORSI A CENTRO AREA PER RICEVERE I CROSS. VOGLIO DUE PUNTE CHE PRESIDIANO LA ZONA CENTRALE,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TENETE SU' LA PALLA. E RICORDATEVI CHE CON LA GIOCATA SEMPLICE SPESSO SI ARRIVA IN PORTA. UNO-DUE E TIRI DA FUORI, CERCHIAMO LA CONCLUSIONE NELLO SPECCHIO QUANDO ABBIAMO LA POSSIBILITA’. VOGLIO TUTTI DIETRO LA LINEA DELLA PALLA IN FASE DI NON POSSESSO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VITTO RIENTRI TU A SALTARE IN AREA SULLE PALLE INATTIVE A SFAVORE.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ERIS/AGNE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 ERIS/AGNE/MEGLIO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-ANGOLI: ABBIAMO UNA BATTERIA DA URLO OGGI. VANNO SFRUTTATI BENE MI RACCOMANDO.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RICORDARE BORETTO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LUCIO-NICO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LORO SQUALIFICATO: CAMPANI ALEX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7" name="CasellaDiTesto 26"/>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5" name="CasellaDiTesto 34"/>
        <xdr:cNvSpPr txBox="1"/>
      </xdr:nvSpPr>
      <xdr:spPr>
        <a:xfrm>
          <a:off x="47625" y="391887"/>
          <a:ext cx="5177518" cy="25988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2" name="CasellaDiTesto 51"/>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1" name="CasellaDiTesto 60"/>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9" name="CasellaDiTesto 68"/>
        <xdr:cNvSpPr txBox="1"/>
      </xdr:nvSpPr>
      <xdr:spPr>
        <a:xfrm>
          <a:off x="47625" y="391888"/>
          <a:ext cx="5177518" cy="23903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RIPARTIAMO DAL PRIMO TEMPO DI COPPA, GIOCATO ALA GRANDE, DA SQUADRA. AFFRONTIAMO UNA COMPAGINE CHE E' PER IL MOMENTO DAVANTI A NOI E CHE ALL'ANDATA CI HA MESSO IN DIFFICOLTA'. ANCHE OGGI UMILI E RISPETTOSI DEL BORETTO MA SICURI DEI NOSTRI MEZZI: SIAMO MIGLIORATI MOLTO NELLA TESTA E IN FASE DI APPROCCIO, SE COME VISTO NELLE ULTIME PRESTAZIONI RIMANIAMO CONCENTRATI E TIRARIAMO FUORI TUTTO ABBIAMO TUTTO PER FARE BENE ANCHE OGGI. QUINDI: PARTENZA A CANNONE, </a:t>
          </a:r>
          <a:r>
            <a:rPr lang="it-IT" sz="1100" b="0" u="none" cap="small" baseline="0">
              <a:solidFill>
                <a:schemeClr val="dk1"/>
              </a:solidFill>
              <a:latin typeface="+mn-lt"/>
              <a:ea typeface="+mn-ea"/>
              <a:cs typeface="+mn-cs"/>
            </a:rPr>
            <a:t>CATTIVERIA AGONISTICA SU OGNI PALLONE,  PRECISIONE NEI PASSAGGI E VOGLIA  DI VINCERE, IL MIX 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GIAN, ABI/ LILLO, CAP, BULGA/ BERTA/ BREV,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CAP DUE TOCCHI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BERTA, HAI IL COMPITO DI INNESCARE LE PUNTE ED HAI OTTIME CAPACITA' DI INSERIMENTO: NON STAZIONARE AL PARI DELLE PUNTE MA FATTI VEDERE TRA LE LINEE. GIOCA SEMPLICE.</a:t>
          </a:r>
        </a:p>
        <a:p>
          <a:pPr eaLnBrk="1" fontAlgn="auto" latinLnBrk="0" hangingPunct="1"/>
          <a:r>
            <a:rPr lang="it-IT" sz="1100" b="0" i="0" cap="small" baseline="0">
              <a:solidFill>
                <a:schemeClr val="dk1"/>
              </a:solidFill>
              <a:effectLst/>
              <a:latin typeface="+mn-lt"/>
              <a:ea typeface="+mn-ea"/>
              <a:cs typeface="+mn-cs"/>
            </a:rPr>
            <a:t>NEGLI ULTIMI 20/25 METRI VOGLIO IL DRIBBLING SENZA PAURA E LA </a:t>
          </a:r>
          <a:r>
            <a:rPr lang="it-IT" sz="1100" b="1" i="0" cap="small" baseline="0">
              <a:solidFill>
                <a:schemeClr val="dk1"/>
              </a:solidFill>
              <a:effectLst/>
              <a:latin typeface="+mn-lt"/>
              <a:ea typeface="+mn-ea"/>
              <a:cs typeface="+mn-cs"/>
            </a:rPr>
            <a:t>FINALIZZAZIONE VELOCE </a:t>
          </a:r>
          <a:r>
            <a:rPr lang="it-IT" sz="1100" b="0" i="0" cap="small" baseline="0">
              <a:solidFill>
                <a:schemeClr val="dk1"/>
              </a:solidFill>
              <a:effectLst/>
              <a:latin typeface="+mn-lt"/>
              <a:ea typeface="+mn-ea"/>
              <a:cs typeface="+mn-cs"/>
            </a:rPr>
            <a:t>CHE SIA IL CROSS, L'UNO-DUE O IL TIRO. 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L'AVETE VISTO IN COPPA COL FOSDONDO.  LUZ SEI MIGLIORATO TANTISSIMO IN FASE DI GIOCO CON I COMPAGNI: SCARICO DI PRIMA E VIA. VORREI UNA COSA: UNO-DUE E TIRI DA FUORI,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BERTA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LILLO/CAP</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LILLO/CAP/BULGA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GIAN - VITTO </a:t>
          </a:r>
          <a:r>
            <a:rPr kumimoji="0" lang="it-IT" sz="1100" b="0" i="0" u="none" strike="noStrike" kern="0" cap="none" spc="0" normalizeH="0" baseline="0" noProof="0">
              <a:ln>
                <a:noFill/>
              </a:ln>
              <a:solidFill>
                <a:prstClr val="black"/>
              </a:solidFill>
              <a:effectLst/>
              <a:uLnTx/>
              <a:uFillTx/>
              <a:latin typeface="+mn-lt"/>
              <a:ea typeface="+mn-ea"/>
              <a:cs typeface="+mn-cs"/>
            </a:rPr>
            <a:t>-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36" name="CasellaDiTesto 135"/>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37" name="CasellaDiTesto 136"/>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38" name="CasellaDiTesto 137"/>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9" name="CasellaDiTesto 138"/>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0" name="CasellaDiTesto 139"/>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1" name="CasellaDiTesto 140"/>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2" name="CasellaDiTesto 141"/>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3" name="CasellaDiTesto 142"/>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124</xdr:row>
      <xdr:rowOff>104775</xdr:rowOff>
    </xdr:to>
    <xdr:sp macro="" textlink="">
      <xdr:nvSpPr>
        <xdr:cNvPr id="144" name="CasellaDiTesto 143"/>
        <xdr:cNvSpPr txBox="1"/>
      </xdr:nvSpPr>
      <xdr:spPr>
        <a:xfrm>
          <a:off x="47625" y="381000"/>
          <a:ext cx="5153025" cy="2008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COLATERRA PAREGGIO LORO</a:t>
          </a:r>
          <a:endParaRPr lang="it-IT"/>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45" name="CasellaDiTesto 144"/>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46" name="CasellaDiTesto 145"/>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7" name="CasellaDiTesto 146"/>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8" name="CasellaDiTesto 147"/>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9" name="CasellaDiTesto 148"/>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0" name="CasellaDiTesto 149"/>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1" name="CasellaDiTesto 150"/>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52" name="CasellaDiTesto 151"/>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53" name="CasellaDiTesto 152"/>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54" name="CasellaDiTesto 153"/>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5" name="CasellaDiTesto 154"/>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6" name="CasellaDiTesto 155"/>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7" name="CasellaDiTesto 156"/>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8" name="CasellaDiTesto 157"/>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9" name="CasellaDiTesto 158"/>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19050</xdr:rowOff>
    </xdr:to>
    <xdr:sp macro="" textlink="">
      <xdr:nvSpPr>
        <xdr:cNvPr id="160" name="CasellaDiTesto 159"/>
        <xdr:cNvSpPr txBox="1"/>
      </xdr:nvSpPr>
      <xdr:spPr>
        <a:xfrm>
          <a:off x="47625" y="381000"/>
          <a:ext cx="5153025" cy="2016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61" name="CasellaDiTesto 160"/>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62" name="CasellaDiTesto 161"/>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3" name="CasellaDiTesto 162"/>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4" name="CasellaDiTesto 163"/>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5" name="CasellaDiTesto 164"/>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6" name="CasellaDiTesto 165"/>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7" name="CasellaDiTesto 166"/>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128</xdr:row>
      <xdr:rowOff>147570</xdr:rowOff>
    </xdr:to>
    <xdr:sp macro="" textlink="">
      <xdr:nvSpPr>
        <xdr:cNvPr id="168" name="CasellaDiTesto 167"/>
        <xdr:cNvSpPr txBox="1"/>
      </xdr:nvSpPr>
      <xdr:spPr>
        <a:xfrm>
          <a:off x="47625" y="381000"/>
          <a:ext cx="5153025" cy="2077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PARTITA DIFFICILE, DA PRENDERE CON LE MOLLE. SERVE DARE CONTINUITA' DI RISULTATI E MIGLIORARE A LIVELLO DI GIOCO. SERVE L'APPROCCIO DA GRANDE SFIDA CHE IN PARTITE COME QUESTA A VOLTE VIENE MENO. IO HO BISOGNO DI CONFERME DA OGNUNO DI VOI IN OTTICA PLAYOFF E PARTITE DA DENTRO FUORI. RAGAZZI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CATTIVERIA E GRINTA DA SUBITO. CONVINZIONE NEI NOSTRI MEZZI. MASSIMA ATTENZIONE AI PARTICOLARI. BISOGNA CRESCERE A LIVELLO DI PERSONALITA' ADESSO.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ROSSO/ MEGLIO, GIAN, NICO, ABI/ WALLY, VITTO, AGNE/ ERIS/ PAOLO, LUZ.</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DIFESA</a:t>
          </a:r>
          <a:r>
            <a:rPr lang="it-IT" sz="1100" u="none" cap="small" baseline="0">
              <a:solidFill>
                <a:schemeClr val="dk1"/>
              </a:solidFill>
              <a:latin typeface="+mn-lt"/>
              <a:ea typeface="+mn-ea"/>
              <a:cs typeface="+mn-cs"/>
            </a:rPr>
            <a:t>:  GIAN, COMANDI IL REPARTO ARRETRATO CON IL SOLITO PIGLIO. OGGI DEVI FARTI SENTIRE, TIENI LA LINEA ALTA PIU' ALTA POSSIBILE, VOGLIO CHE GIOCHIAMO NELLA LORO META' CAMPO. NICO, PALLA POCO IN MEZZO AI PIEDI, SCARICO VELOCE E SICURO.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TERZINI COME AL SOLITO MOVIMENTO SENZA PALLA IN FASE OFFENSIVA. SE FATTA BENE LA SPINTA CI PERMETTE DI ARRIVARE AL CROSS E SE ANCHE LA PALLA NON CI VIENE GIOCATA IL NOSTRO MOVIMENTO CREA SPAZIO PER ALTRE GIOCATE. AL CROSS CI ARRIVIAMO SE SCARICHIAMO E ANDIAMO, O CON UN GIRO PALLA VELOCE O CON UN CAMBIO CAMPO. SONO DUE MANCINI, QUINDI MEGLIO NON ESITARA A RIENTRARE PER UN EVENTUALE TIRO. VOGLIO ZERO RISCHI E LAMPADINA SEMPRE ACCESA, MASSIMA ATTENZIONE IN MARCATURA E NEI FINALI DI TEMPO, OCCHI E ORECCHIE APERTI SULLE PALLE INATTIVE, OGNUNO BATTEZZA UN UOMO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CENTROCAMPO</a:t>
          </a:r>
          <a:r>
            <a:rPr lang="it-IT" sz="1100" u="none" cap="small" baseline="0">
              <a:solidFill>
                <a:schemeClr val="dk1"/>
              </a:solidFill>
              <a:latin typeface="+mn-lt"/>
              <a:ea typeface="+mn-ea"/>
              <a:cs typeface="+mn-cs"/>
            </a:rPr>
            <a:t>:  VITTO RITORNI METRONOMO. MI RACCOMANDO LA POSIZIONE QUANDO SI FA SALIRE LA DIFESA, ANCHE NOI DEL CENTROCAMPO DOBBIAMO SALIRE PER  MANTENERE LA DISTANZA GIUSTA TRA I REPARTI:  NON SCHIACCIAMOCI, NON SBILANCIAMOCI, MOVIMENTI IN ORIZZONTALE, GIOCATE SEMPLICI E VELOCI, DUE COSE VOGLIO OGGI DA TE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1) VERTICALIZZARE.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2) APRIRE IL GIOCO IN MANIERA VELOCE SULLE FASCE.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DUE INTERNI, WALLY A DESTRA, AGNE 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SEGUIAMO L'AZIONE QUANDO NASCE DALL'ALTRA PARTE: DOBBIAMO ESSERCI NOI SUL SECONDO PALO, DEVE ENTRARCI IN TESTA QUESTA COSA.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GIOCATE IN ALLENAMENTO LE ABBIAMO PROVATE, MI PIACEREBBE VEDERNE QUALCUNA. IN OGNI CASO, MAI BUTTARE VIA IL PALLONE,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TREQUARTI</a:t>
          </a:r>
          <a:r>
            <a:rPr lang="it-IT" sz="1100" u="none" cap="small" baseline="0">
              <a:solidFill>
                <a:schemeClr val="dk1"/>
              </a:solidFill>
              <a:latin typeface="+mn-lt"/>
              <a:ea typeface="+mn-ea"/>
              <a:cs typeface="+mn-cs"/>
            </a:rPr>
            <a:t>:  ERIS, MASSIMA LIBERTA' DI MOVIMENTO. ERIS VA CERCATO SPESSO, L'ULTIMA PARTITA NON SIAMO RIUSCITI A METTERLO IN MOTO,  E' LUI CHE PUO' INNESCARE LE PUNTE. FATTI VEDERE, CREA SPAZIO COL TUO MOVIMENTO E DI PALLONI GIOCABILI NE AVRAI.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SCALI A  DAR FASTIDIO AL LORO CENTRALE DI CENTROCAMPO IN FASE DI NON POSSESSO, OGGI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ATTACCO</a:t>
          </a:r>
          <a:r>
            <a:rPr lang="it-IT" sz="1100" u="none" cap="small" baseline="0">
              <a:solidFill>
                <a:schemeClr val="dk1"/>
              </a:solidFill>
              <a:latin typeface="+mn-lt"/>
              <a:ea typeface="+mn-ea"/>
              <a:cs typeface="+mn-cs"/>
            </a:rPr>
            <a:t>:  PAUL E LUZ. PAUL CENTRAVANTI, PUNTO DI RIFERIMENTO IN MEZZO VIENI A PRENDERE PALLA, LUZ CHE GLI GIRI INTORNO.  TENETELA SU' LA PALLA.PRENDIAMO PUNIZIONI, ANGOLI E RICORDATEVI CHE CON LA GIOCATA SEMPLICE SPESSO SI ARRIVA IN PORTA 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CERCARE IL TRE QUARTISTA IN APPOGGIO E LE APERTURE SULLE FASCE MAGARI DAL LATO DI AGNE CHE DEI DUE INTERNI E' QUELLO CON SPICCATE DOTI OFFENSIVE, E PREDISPORSI A CENTRO AREA PER RICEVERE I CROSS. VOGLIO DUE PUNTE CHE PRESIDIANO LA ZONA CENTRALE,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TENETE SU' LA PALLA. E RICORDATEVI CHE CON LA GIOCATA SEMPLICE SPESSO SI ARRIVA IN PORTA. UNO-DUE E TIRI DA FUORI, CERCHIAMO LA CONCLUSIONE NELLO SPECCHIO QUANDO ABBIAMO LA POSSIBILITA’. VOGLIO TUTTI DIETRO LA LINEA DELLA PALLA IN FASE DI NON POSSESSO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PAUL RIENTRI TU A SALTARE IN AREA SULLE PALLE INATTIVE A SFAVORE.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ERIS/AGNE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 ERIS/AGNE/MEGLIO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-ANGOLI: ABBIAMO UNA BATTERIA DA URLO OGGI. VANNO SFRUTTATI BENE MI RACCOMANDO.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RICORDARE RIMONTE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LUCIO-NICO-WALLY</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LORO SQUALIFICATO: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8" name="CasellaDiTesto 17"/>
        <xdr:cNvSpPr txBox="1"/>
      </xdr:nvSpPr>
      <xdr:spPr>
        <a:xfrm>
          <a:off x="47625" y="381002"/>
          <a:ext cx="5153025" cy="2408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5" name="CasellaDiTesto 34"/>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2" name="CasellaDiTesto 51"/>
        <xdr:cNvSpPr txBox="1"/>
      </xdr:nvSpPr>
      <xdr:spPr>
        <a:xfrm>
          <a:off x="47625" y="381003"/>
          <a:ext cx="5153025" cy="2408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L'ULTIMA PARTITA HA FATTO RIEMERGERE UN PAIO DI LACUNE CHE CI TIRIAMO DIETRO DA SEMPRE MA CHE SE VOGLIAMO ARRIVARE A VINCERE QUALCOSA DOBBIAMO PER FORZA ELIMINARE:  </a:t>
          </a:r>
        </a:p>
        <a:p>
          <a:r>
            <a:rPr lang="it-IT" sz="1100" u="none" cap="small" baseline="0">
              <a:solidFill>
                <a:schemeClr val="dk1"/>
              </a:solidFill>
              <a:latin typeface="+mn-lt"/>
              <a:ea typeface="+mn-ea"/>
              <a:cs typeface="+mn-cs"/>
            </a:rPr>
            <a:t>1) APPROCCIO ALLA SFIDA, COL BORETTO ABBIAMO PRESO GOL NEI PRIME 5 MINUTI DEL 1 TEMPO E NEI PRIMI 5 DEL SECONDO. CASUALITA? MAH... </a:t>
          </a:r>
        </a:p>
        <a:p>
          <a:r>
            <a:rPr lang="it-IT" sz="1100" u="none" cap="small" baseline="0">
              <a:solidFill>
                <a:schemeClr val="dk1"/>
              </a:solidFill>
              <a:latin typeface="+mn-lt"/>
              <a:ea typeface="+mn-ea"/>
              <a:cs typeface="+mn-cs"/>
            </a:rPr>
            <a:t>ERAVAMO MIGLIORATI MOLTO NELLA TESTA E IN FASE DI APPROCCIO ULTIMAMENTE... SERVE A MIO AVVISO PIU' PRESENZA E CONCENTRAZIONE GIA' DAL RISCALDAMENTO.</a:t>
          </a:r>
        </a:p>
        <a:p>
          <a:r>
            <a:rPr lang="it-IT" sz="1100" u="none" cap="small" baseline="0">
              <a:solidFill>
                <a:schemeClr val="dk1"/>
              </a:solidFill>
              <a:latin typeface="+mn-lt"/>
              <a:ea typeface="+mn-ea"/>
              <a:cs typeface="+mn-cs"/>
            </a:rPr>
            <a:t>2) POCA LUCIDITA' E FORSE TROPPO EGOISMO SOTTO PORTA. TROPPI GOL SBAGLIATI. DOBBIAMO TORNIARE A RAGIONARE DA SQUADRA, LA GLORIA PERSONALE VIENE DOPO QUELLO DI SQUADRA, SE C'E' UN COMPAGNO MEGLIO PIAZZATO LA PALLA GLI VA DATA NEI TEMPI GIUSTI. PRENDIAMO LO SPECCHIO, VE LO RIPETO FINO ALLO SFINIMENTO. NEI NOSTRI CAMPIONATI SPESSO BASTA CENTRARE LO SPECCHIO MENTRE NOI VOGLIAMO SFONDARE LA RETE.</a:t>
          </a:r>
        </a:p>
        <a:p>
          <a:r>
            <a:rPr lang="it-IT" sz="1100" u="none" cap="small" baseline="0">
              <a:solidFill>
                <a:schemeClr val="dk1"/>
              </a:solidFill>
              <a:latin typeface="+mn-lt"/>
              <a:ea typeface="+mn-ea"/>
              <a:cs typeface="+mn-cs"/>
            </a:rPr>
            <a:t>3) PALLE INATTIVE VANNO SFRUTTATE MEGLIO: SUI CORNER CI VUOLE PIU' CATTIVERIA. SIAMO ALTI E FORTI, CON UN PO' PIU' DI CORAGGIO POTREMMO FARE MOLTI PIU' GOL. SE QUALCUNO HA PAURA DI ANDARE A SALTARE ME LO DICE E ORGANIZZO IN MANIERA DIVERSA LO SCHEMA. VOGLIO GENTE CATTIVA CHE ENTRA PER FAR GOL.</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AFFRONTIAMO UNA COMPAGINE CHE SI E' RINNOVATA PARECCHIO E CHE ALL'ANDATA NON CI HA RESO LA VITA FACILE. QUINDI SAPPIAMO CHE NON SARA' FACILE, MA SICURI CHE CON GRINTA E GIOCO DI SQUADRA CE LA POSIAMO FARE. PARTENZA A CANNONE,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AGNE, GUERRO, GIAN, ABI/ WALLY, VITTO, LILLO/ ERIS/ PAOLOZZO,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STOP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MASSIMA LIBERTA' DI MOVIMENTO. ERIS VA CERCATO SPESSO, SAPPIAMO LE QUALITA' CHE HA ED E' LUI CHE PUO' INNESCARE LE PUNTE. FATTI VEDERE, CREA SPAZIO COL TUO MOVIMENTO E DI PALLONI GIOCABILI NE AVRAI. NEGLI ULTIMI 20/25 METRI VOGLIO IL DRIBBLING SENZA PAURA E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ERIS HA ANCHE CAPACITA' DI INSERIMENTO DIETRO LA PUNTA, SE SI INFILA NEL CORRIDOIO GIOCHIAMOGLIELA.</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 ERIS, CHIARO?  </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p>
        <a:p>
          <a:pPr eaLnBrk="1" fontAlgn="auto" latinLnBrk="0" hangingPunct="1"/>
          <a:r>
            <a:rPr lang="it-IT" sz="1100" b="0" i="0" cap="small" baseline="0">
              <a:solidFill>
                <a:schemeClr val="dk1"/>
              </a:solidFill>
              <a:effectLst/>
              <a:latin typeface="+mn-lt"/>
              <a:ea typeface="+mn-ea"/>
              <a:cs typeface="+mn-cs"/>
            </a:rPr>
            <a:t>.</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PAOLOZZO E LUZ.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 PAOLOZZO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 PAOLOZZO - LILLO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VITTO </a:t>
          </a:r>
          <a:r>
            <a:rPr kumimoji="0" lang="it-IT" sz="1100" b="0" i="0" u="none" strike="noStrike" kern="0" cap="none" spc="0" normalizeH="0" baseline="0" noProof="0">
              <a:ln>
                <a:noFill/>
              </a:ln>
              <a:solidFill>
                <a:prstClr val="black"/>
              </a:solidFill>
              <a:effectLst/>
              <a:uLnTx/>
              <a:uFillTx/>
              <a:latin typeface="+mn-lt"/>
              <a:ea typeface="+mn-ea"/>
              <a:cs typeface="+mn-cs"/>
            </a:rPr>
            <a:t>- 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6" name="CasellaDiTesto 85"/>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7" name="CasellaDiTesto 86"/>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8" name="CasellaDiTesto 87"/>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9" name="CasellaDiTesto 88"/>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124</xdr:row>
      <xdr:rowOff>104775</xdr:rowOff>
    </xdr:to>
    <xdr:sp macro="" textlink="">
      <xdr:nvSpPr>
        <xdr:cNvPr id="94" name="CasellaDiTesto 93"/>
        <xdr:cNvSpPr txBox="1"/>
      </xdr:nvSpPr>
      <xdr:spPr>
        <a:xfrm>
          <a:off x="47625" y="381000"/>
          <a:ext cx="5153025" cy="2008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COLATERRA PAREGGIO LORO</a:t>
          </a:r>
          <a:endParaRPr lang="it-IT"/>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5" name="CasellaDiTesto 94"/>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6" name="CasellaDiTesto 95"/>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7" name="CasellaDiTesto 96"/>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02" name="CasellaDiTesto 101"/>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03" name="CasellaDiTesto 102"/>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4" name="CasellaDiTesto 103"/>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5" name="CasellaDiTesto 104"/>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6" name="CasellaDiTesto 105"/>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7" name="CasellaDiTesto 106"/>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8" name="CasellaDiTesto 107"/>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9" name="CasellaDiTesto 108"/>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19050</xdr:rowOff>
    </xdr:to>
    <xdr:sp macro="" textlink="">
      <xdr:nvSpPr>
        <xdr:cNvPr id="110" name="CasellaDiTesto 109"/>
        <xdr:cNvSpPr txBox="1"/>
      </xdr:nvSpPr>
      <xdr:spPr>
        <a:xfrm>
          <a:off x="47625" y="381000"/>
          <a:ext cx="5153025" cy="2016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1" name="CasellaDiTesto 110"/>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2" name="CasellaDiTesto 111"/>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3" name="CasellaDiTesto 112"/>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4" name="CasellaDiTesto 113"/>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5" name="CasellaDiTesto 114"/>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6" name="CasellaDiTesto 115"/>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7" name="CasellaDiTesto 116"/>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128</xdr:row>
      <xdr:rowOff>147570</xdr:rowOff>
    </xdr:to>
    <xdr:sp macro="" textlink="">
      <xdr:nvSpPr>
        <xdr:cNvPr id="118" name="CasellaDiTesto 117"/>
        <xdr:cNvSpPr txBox="1"/>
      </xdr:nvSpPr>
      <xdr:spPr>
        <a:xfrm>
          <a:off x="47625" y="381000"/>
          <a:ext cx="5153025" cy="2077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PARTITA MOLTO DIFFICILE, DA PRENDERE CON LE MOLLE. SIAMO CONTATI. SERVE IL MEGLIO DA OGNUNO DI NOI. ABBIAMO RACCOLTO PIU' DI QUANTO MERITASSIMO E QUESTO PUO' CONFONDERE UN PO'. CI SIAMO ALLENATI IN POCHI E MALE QUINDI OCCHI E' UNA PARTITA CHE NASCONDE MOLTE MOLTE PIU' DIFFICOLTA DI QUANTO NON DICA LA CLASSIFICA. SERVE APPROCCIO DA GRANDE SFIDA , CATTIVERIA E GRINTA DA SUBITO. CONVINZIONE NEI NOSTRI MEZZI. MASSIMA ATTENZIONE AI PARTICOLARI. BISOGNA CRESCERE A LIVELLO DI PERSONALITA' ADESSO.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ROSSO/ FRANZ, GIAN, NICO, ABI/ LILLO, VITTO, FLACO/ ERIS/ PAOLO, LUZ.</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DIFESA</a:t>
          </a:r>
          <a:r>
            <a:rPr lang="it-IT" sz="1100" u="none" cap="small" baseline="0">
              <a:solidFill>
                <a:schemeClr val="dk1"/>
              </a:solidFill>
              <a:latin typeface="+mn-lt"/>
              <a:ea typeface="+mn-ea"/>
              <a:cs typeface="+mn-cs"/>
            </a:rPr>
            <a:t>:  GIAN, COMANDI IL REPARTO ARRETRATO CON IL SOLITO PIGLIO. OGGI DEVI FARTI SENTIRE, TIENI LA LINEA ALTA PIU' ALTA POSSIBILE, VOGLIO CHE GIOCHIAMO NELLA LORO META' CAMPO. NICO, PALLA POCO IN MEZZO AI PIEDI, SCARICO VELOCE E SICURO.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TERZINI COME AL SOLITO MOVIMENTO SENZA PALLA IN FASE OFFENSIVA. SE FATTA BENE LA SPINTA CI PERMETTE DI ARRIVARE AL CROSS E SE ANCHE LA PALLA NON CI VIENE GIOCATA IL NOSTRO MOVIMENTO CREA SPAZIO PER ALTRE GIOCATE. AL CROSS CI ARRIVIAMO SE SCARICHIAMO E ANDIAMO, O CON UN GIRO PALLA VELOCE O CON UN CAMBIO CAMPO. SONO DUE MANCINI, QUINDI MEGLIO NON ESITARA A RIENTRARE PER UN EVENTUALE TIRO. VOGLIO ZERO RISCHI E LAMPADINA SEMPRE ACCESA, MASSIMA ATTENZIONE IN MARCATURA E NEI FINALI DI TEMPO, OCCHI E ORECCHIE APERTI SULLE PALLE INATTIVE, OGNUNO BATTEZZA UN UOMO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CENTROCAMPO</a:t>
          </a:r>
          <a:r>
            <a:rPr lang="it-IT" sz="1100" u="none" cap="small" baseline="0">
              <a:solidFill>
                <a:schemeClr val="dk1"/>
              </a:solidFill>
              <a:latin typeface="+mn-lt"/>
              <a:ea typeface="+mn-ea"/>
              <a:cs typeface="+mn-cs"/>
            </a:rPr>
            <a:t>:  VITTO METRONOMO. MI RACCOMANDO LA POSIZIONE QUANDO SI FA SALIRE LA DIFESA, ANCHE NOI DEL CENTROCAMPO DOBBIAMO SALIRE PER  MANTENERE LA DISTANZA GIUSTA TRA I REPARTI:  NON SCHIACCIAMOCI, NON SBILANCIAMOCI, MOVIMENTI IN ORIZZONTALE, GIOCATE SEMPLICI E VELOCI, DUE COSE VOGLIO OGGI DA TE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1) VERTICALIZZARE.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2) APRIRE IL GIOCO IN MANIERA VELOCE SULLE FASCE.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DUE INTERNI, LILLO A DESTRA, FLACO A SINISTRA: NON CORRERE A VUOTO MA MUOVERSI CON INTELLIGENZA, BISOGNA CHE ABBIAMO CHIARA LA NOSTRA POSIZIONE IN CAMPO. SENNO' SI CREA CONFUSIONE. SEMPRE UN OCCHIO AL CENTRO IN NON POSSESSO MA PRONTI A SCIVOLARE SULL'ESTERNO IN CASO DI BISOGNO. E' </a:t>
          </a:r>
          <a:r>
            <a:rPr lang="it-IT" sz="1100" b="1" u="none" cap="small" baseline="0">
              <a:solidFill>
                <a:schemeClr val="dk1"/>
              </a:solidFill>
              <a:latin typeface="+mn-lt"/>
              <a:ea typeface="+mn-ea"/>
              <a:cs typeface="+mn-cs"/>
            </a:rPr>
            <a:t>FONDAMENTALE NON PERDERE PALLE BANALI. PRECISIONE IN FASE DI DISIMPEGNO. SENSO DELLA POSIZIONE MI RACCOMANDO GIOCATE SEMPLICI, EVITIAMO DI PERDERE PALLA CON CONSEGUENTE RIPARTENZA LORO. </a:t>
          </a:r>
          <a:r>
            <a:rPr lang="it-IT" sz="1100" u="none" cap="small" baseline="0">
              <a:solidFill>
                <a:schemeClr val="dk1"/>
              </a:solidFill>
              <a:latin typeface="+mn-lt"/>
              <a:ea typeface="+mn-ea"/>
              <a:cs typeface="+mn-cs"/>
            </a:rPr>
            <a:t>SEGUIAMO L'AZIONE QUANDO NASCE DALL'ALTRA PARTE: DOBBIAMO ESSERCI NOI SUL SECONDO PALO, DEVE ENTRARCI IN TESTA QUESTA COSA.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GIOCATE IN ALLENAMENTO LE ABBIAMO PROVATE, MI PIACEREBBE VEDERNE QUALCUNA. IN OGNI CASO, MAI BUTTARE VIA IL PALLONE,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TREQUARTI</a:t>
          </a:r>
          <a:r>
            <a:rPr lang="it-IT" sz="1100" u="none" cap="small" baseline="0">
              <a:solidFill>
                <a:schemeClr val="dk1"/>
              </a:solidFill>
              <a:latin typeface="+mn-lt"/>
              <a:ea typeface="+mn-ea"/>
              <a:cs typeface="+mn-cs"/>
            </a:rPr>
            <a:t>:  ERIS, MASSIMA LIBERTA' DI MOVIMENTO. ERIS VA CERCATO SPESSO, E' LUI CHE PUO' INNESCARE LE PUNTE. FATTI VEDERE, CREA SPAZIO COL TUO MOVIMENTO E DI PALLONI GIOCABILI NE AVRAI.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SCALI A  DAR FASTIDIO AL LORO CENTRALE DI CENTROCAMPO IN FASE DI NON POSSESSO, OGGI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ATTACCO</a:t>
          </a:r>
          <a:r>
            <a:rPr lang="it-IT" sz="1100" u="none" cap="small" baseline="0">
              <a:solidFill>
                <a:schemeClr val="dk1"/>
              </a:solidFill>
              <a:latin typeface="+mn-lt"/>
              <a:ea typeface="+mn-ea"/>
              <a:cs typeface="+mn-cs"/>
            </a:rPr>
            <a:t>:  PAUL E LUZ. PAUL CENTRAVANTI, PUNTO DI RIFERIMENTO IN MEZZO VIENI A PRENDERE PALLA, LUZ CHE GLI GIRI INTORNO.  TENETELA SU' LA PALLA.PRENDIAMO PUNIZIONI, ANGOLI E RICORDATEVI CHE CON LA GIOCATA SEMPLICE SPESSO SI ARRIVA IN PORTA 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CERCARE IL TRE QUARTISTA IN APPOGGIO E LE APERTURE SULLE FASCE MAGARI DAL LATO DI AGNE CHE DEI DUE INTERNI E' QUELLO CON SPICCATE DOTI OFFENSIVE, E PREDISPORSI A CENTRO AREA PER RICEVERE I CROSS. VOGLIO DUE PUNTE CHE PRESIDIANO LA ZONA CENTRALE,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TENETE SU' LA PALLA. E RICORDATEVI CHE CON LA GIOCATA SEMPLICE SPESSO SI ARRIVA IN PORTA. UNO-DUE E TIRI DA FUORI, CERCHIAMO LA CONCLUSIONE NELLO SPECCHIO QUANDO ABBIAMO LA POSSIBILITA’. VOGLIO TUTTI DIETRO LA LINEA DELLA PALLA IN FASE DI NON POSSESSO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PAUL RIENTRI TU A SALTARE IN AREA SULLE PALLE INATTIVE A SFAVORE.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ERIS</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 ERIS/AGNE/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-ANGOLI: ANCHE COL BOIARDO L'ABBIAMO RISOLTA COSI'. VANNO SFRUTTATI BENE MI RACCOMANDO.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RICORDARE RIMONTE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LUCIO-NICO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LORO SQUALIFICATO: CODELUPPI MATTEO E PAGLIA MIRCO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61" name="CasellaDiTesto 60"/>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149</xdr:row>
      <xdr:rowOff>38101</xdr:rowOff>
    </xdr:to>
    <xdr:sp macro="" textlink="">
      <xdr:nvSpPr>
        <xdr:cNvPr id="69" name="CasellaDiTesto 68"/>
        <xdr:cNvSpPr txBox="1"/>
      </xdr:nvSpPr>
      <xdr:spPr>
        <a:xfrm>
          <a:off x="47625" y="381002"/>
          <a:ext cx="5153025" cy="2408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70" name="CasellaDiTesto 69"/>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71" name="CasellaDiTesto 70"/>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72" name="CasellaDiTesto 71"/>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3" name="CasellaDiTesto 7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4" name="CasellaDiTesto 7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5" name="CasellaDiTesto 7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6" name="CasellaDiTesto 7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7" name="CasellaDiTesto 7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78" name="CasellaDiTesto 77"/>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79" name="CasellaDiTesto 78"/>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80" name="CasellaDiTesto 79"/>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1" name="CasellaDiTesto 8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2" name="CasellaDiTesto 8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3" name="CasellaDiTesto 8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4" name="CasellaDiTesto 8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5" name="CasellaDiTesto 8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86" name="CasellaDiTesto 85"/>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7" name="CasellaDiTesto 86"/>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8" name="CasellaDiTesto 87"/>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9" name="CasellaDiTesto 88"/>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4" name="CasellaDiTesto 9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95" name="CasellaDiTesto 94"/>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6" name="CasellaDiTesto 95"/>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7" name="CasellaDiTesto 96"/>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2" name="CasellaDiTesto 10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38103</xdr:rowOff>
    </xdr:from>
    <xdr:to>
      <xdr:col>8</xdr:col>
      <xdr:colOff>381000</xdr:colOff>
      <xdr:row>149</xdr:row>
      <xdr:rowOff>38100</xdr:rowOff>
    </xdr:to>
    <xdr:sp macro="" textlink="">
      <xdr:nvSpPr>
        <xdr:cNvPr id="103" name="CasellaDiTesto 102"/>
        <xdr:cNvSpPr txBox="1"/>
      </xdr:nvSpPr>
      <xdr:spPr>
        <a:xfrm>
          <a:off x="47625" y="381003"/>
          <a:ext cx="5153025" cy="2408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DUE PARTITE ALLA FINE. DAVANTI A NOI LA POSSIBILITA' DI CHIUDERE CON IL MASSIMO PUNTEGGIO TRA LE PRIME CLASSIFICATE, ANCHE DAVANTI AL BORETTO. OGGI IO HO BISOGNO DI RISPOSTE SIA IN VISTA DI LUNEDI' CHE DEL FINALE DI STAGIONE. ARRIVA IL MOMENTO DELLE PARTITE DA DENTRO FUORI E I MINUTI A DISPOSIZIONE DI OGNUNO DI VOI SARANNO SEMPRE MENO PERCHE' GIOCHERA' CHI MI DARA' PIU' GARANZIE. IO HO BISOGNO DI RISPOSTE PERCHE' IL MOMENTO DECISIVO DELLA STAGIONE E' ADESSO E NON HO NESSUNA INTENZIONE DI ARRIVARCI IMPREPARATO. </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RIPARTIAMO DALLE COSE BELLE (TANTE) E MENO BELLE (POCHE) VISTE LUNEDI SCORSO SEMPRE QUI AL MAPIANA.</a:t>
          </a:r>
        </a:p>
        <a:p>
          <a:r>
            <a:rPr lang="it-IT" sz="1100" u="sng" cap="small" baseline="0">
              <a:solidFill>
                <a:schemeClr val="dk1"/>
              </a:solidFill>
              <a:latin typeface="+mn-lt"/>
              <a:ea typeface="+mn-ea"/>
              <a:cs typeface="+mn-cs"/>
            </a:rPr>
            <a:t>COSE BUONE DA RIPETERE ANCHE OGGI:</a:t>
          </a:r>
        </a:p>
        <a:p>
          <a:r>
            <a:rPr lang="it-IT" sz="1100" u="none" cap="small" baseline="0">
              <a:solidFill>
                <a:schemeClr val="dk1"/>
              </a:solidFill>
              <a:latin typeface="+mn-lt"/>
              <a:ea typeface="+mn-ea"/>
              <a:cs typeface="+mn-cs"/>
            </a:rPr>
            <a:t>1)</a:t>
          </a:r>
          <a:r>
            <a:rPr lang="it-IT" sz="1100" b="1" u="none" cap="small" baseline="0">
              <a:solidFill>
                <a:schemeClr val="dk1"/>
              </a:solidFill>
              <a:latin typeface="+mn-lt"/>
              <a:ea typeface="+mn-ea"/>
              <a:cs typeface="+mn-cs"/>
            </a:rPr>
            <a:t> APPROCCIO ALLA SFIDA</a:t>
          </a:r>
          <a:r>
            <a:rPr lang="it-IT" sz="1100" u="none" cap="small" baseline="0">
              <a:solidFill>
                <a:schemeClr val="dk1"/>
              </a:solidFill>
              <a:latin typeface="+mn-lt"/>
              <a:ea typeface="+mn-ea"/>
              <a:cs typeface="+mn-cs"/>
            </a:rPr>
            <a:t>, CONCENTRAZIONE GIA' DAL RISCALDAMENTO</a:t>
          </a:r>
        </a:p>
        <a:p>
          <a:r>
            <a:rPr lang="it-IT" sz="1100" u="sng" cap="small" baseline="0">
              <a:solidFill>
                <a:schemeClr val="dk1"/>
              </a:solidFill>
              <a:latin typeface="+mn-lt"/>
              <a:ea typeface="+mn-ea"/>
              <a:cs typeface="+mn-cs"/>
            </a:rPr>
            <a:t>COSE DA MIGLIORARE:</a:t>
          </a:r>
        </a:p>
        <a:p>
          <a:pPr marL="0" marR="0" lvl="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effectLst/>
              <a:latin typeface="+mn-lt"/>
              <a:ea typeface="+mn-ea"/>
              <a:cs typeface="+mn-cs"/>
            </a:rPr>
            <a:t>2) </a:t>
          </a:r>
          <a:r>
            <a:rPr lang="it-IT" sz="1100" b="1" cap="small" baseline="0">
              <a:solidFill>
                <a:schemeClr val="dk1"/>
              </a:solidFill>
              <a:effectLst/>
              <a:latin typeface="+mn-lt"/>
              <a:ea typeface="+mn-ea"/>
              <a:cs typeface="+mn-cs"/>
            </a:rPr>
            <a:t>CORNER E PALLE INATTIVE </a:t>
          </a:r>
          <a:r>
            <a:rPr lang="it-IT" sz="1100" cap="small" baseline="0">
              <a:solidFill>
                <a:schemeClr val="dk1"/>
              </a:solidFill>
              <a:effectLst/>
              <a:latin typeface="+mn-lt"/>
              <a:ea typeface="+mn-ea"/>
              <a:cs typeface="+mn-cs"/>
            </a:rPr>
            <a:t>FATTE MOLTO BENE</a:t>
          </a:r>
          <a:endParaRPr lang="it-IT" sz="1100" u="sng"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3) POCA LUCIDITA' E TROPPO </a:t>
          </a:r>
          <a:r>
            <a:rPr lang="it-IT" sz="1100" b="1" u="none" cap="small" baseline="0">
              <a:solidFill>
                <a:schemeClr val="dk1"/>
              </a:solidFill>
              <a:latin typeface="+mn-lt"/>
              <a:ea typeface="+mn-ea"/>
              <a:cs typeface="+mn-cs"/>
            </a:rPr>
            <a:t>EGOISMO SOTTO PORTA</a:t>
          </a:r>
          <a:r>
            <a:rPr lang="it-IT" sz="1100" u="none" cap="small" baseline="0">
              <a:solidFill>
                <a:schemeClr val="dk1"/>
              </a:solidFill>
              <a:latin typeface="+mn-lt"/>
              <a:ea typeface="+mn-ea"/>
              <a:cs typeface="+mn-cs"/>
            </a:rPr>
            <a:t>. SEMPRE TROPPI GOL SBAGLIATI, NON VA BENE. RICORDIAMOCI: LA SQUADRA PRIMA DI TUTTO, LA GLORIA PERSONALE VIENE DOPO. LE PARTITE VANNO CHIUSE E SE C'E' UN COMPAGNO MEGLIO PIAZZATO LA PALLA GLI VA DATA NEI TEMPI GIUSTI. PRENDIAMO LO SPECCHIO, VE LO RIPETO FINO ALLO SFINIMENTO. </a:t>
          </a:r>
        </a:p>
        <a:p>
          <a:r>
            <a:rPr lang="it-IT" sz="1100" u="none" cap="small" baseline="0">
              <a:solidFill>
                <a:schemeClr val="dk1"/>
              </a:solidFill>
              <a:latin typeface="+mn-lt"/>
              <a:ea typeface="+mn-ea"/>
              <a:cs typeface="+mn-cs"/>
            </a:rPr>
            <a:t>4) </a:t>
          </a:r>
          <a:r>
            <a:rPr lang="it-IT" sz="1100" b="1" u="none" cap="small" baseline="0">
              <a:solidFill>
                <a:schemeClr val="dk1"/>
              </a:solidFill>
              <a:latin typeface="+mn-lt"/>
              <a:ea typeface="+mn-ea"/>
              <a:cs typeface="+mn-cs"/>
            </a:rPr>
            <a:t>RILASSAMENTO DOPO IL VANTAGGIO</a:t>
          </a:r>
          <a:r>
            <a:rPr lang="it-IT" sz="1100" u="none" cap="small" baseline="0">
              <a:solidFill>
                <a:schemeClr val="dk1"/>
              </a:solidFill>
              <a:latin typeface="+mn-lt"/>
              <a:ea typeface="+mn-ea"/>
              <a:cs typeface="+mn-cs"/>
            </a:rPr>
            <a:t>. ABBIAMO SPENTO LA LUCE SUBITO DOPO IL GOL.</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AFFRONTIAMO UNA COMPAGINE SCORBUTICA CHE SI GIOCA I PLAYOFF E ALL'ANDATA NON CI HA RESO LA VITA FACILE. QUINDI SAPPIAMO NON SARA' SEMPLICE MA CON GRINTA E GIOCO DI SQUADRA CE LA POSIAMO FARE. </a:t>
          </a:r>
          <a:r>
            <a:rPr lang="it-IT" sz="1100" b="1" u="sng" cap="small" baseline="0">
              <a:solidFill>
                <a:schemeClr val="dk1"/>
              </a:solidFill>
              <a:latin typeface="+mn-lt"/>
              <a:ea typeface="+mn-ea"/>
              <a:cs typeface="+mn-cs"/>
            </a:rPr>
            <a:t>PARTENZA A CANNONE</a:t>
          </a:r>
          <a:r>
            <a:rPr lang="it-IT" sz="1100" b="1" u="none" cap="small" baseline="0">
              <a:solidFill>
                <a:schemeClr val="dk1"/>
              </a:solidFill>
              <a:latin typeface="+mn-lt"/>
              <a:ea typeface="+mn-ea"/>
              <a:cs typeface="+mn-cs"/>
            </a:rPr>
            <a:t>, CATTIVERIA AGONISTICA SU OGNI PALLONE,  PRECISIONE NEI PASSAGGI E VOGLIA  DI VINCERE, IL MIX E' SEMPRE QUESTO.</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FRANZ, NICO, FLACO, ABI/ WALLY, CAP, LILLO/ AGNE/ VITTO, PAOLO.</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FLACO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 NICO OGGI PIU' CHE MAI E' NECESSARIO SENSO DELLA POSIZIONE E SIMBIOSI COL FLACO. OCCHI APERTI SEMPRE.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CAP VERTICE BASSO, SOLITE LETTURE E TEMPI MI RACCOMANDO. CERCHIAMO IL CENTRAVANTI O L'APERTURA SULLE FASCE.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AGNE</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AGNE, MASSIMA LIBERTA' DI MOVIMENTO. VA CERCATO SPESSO, SAPPIAMO LE QUALITA' CHE HA ED E' LUI CHE PUO' INNESCARE LE PUNTE. FATTI VEDERE, CREA SPAZIO COL TUO MOVIMENTO E DI PALLONI GIOCABILI NE AVRAI. NEGLI ULTIMI 20/25 METRI VOGLIO IL DRIBBLING SENZA PAURA E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ERIS HA ANCHE CAPACITA' DI INSERIMENTO DIETRO LA PUNTA, SE SI INFILA NEL CORRIDOIO GIOCHIAMOGLIELA.</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VITTO E PAUL.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AGNE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NICO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SQUALIFICATO: BAROZZI MASSIMO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xdr:cNvSpPr txBox="1"/>
      </xdr:nvSpPr>
      <xdr:spPr>
        <a:xfrm>
          <a:off x="47625" y="381000"/>
          <a:ext cx="5153025" cy="2188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157</xdr:row>
      <xdr:rowOff>15875</xdr:rowOff>
    </xdr:to>
    <xdr:sp macro="" textlink="">
      <xdr:nvSpPr>
        <xdr:cNvPr id="52" name="CasellaDiTesto 51"/>
        <xdr:cNvSpPr txBox="1"/>
      </xdr:nvSpPr>
      <xdr:spPr>
        <a:xfrm>
          <a:off x="47625" y="387352"/>
          <a:ext cx="5111750" cy="250285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baseline="0">
              <a:solidFill>
                <a:schemeClr val="dk1"/>
              </a:solidFill>
              <a:effectLst/>
              <a:latin typeface="+mn-lt"/>
              <a:ea typeface="+mn-ea"/>
              <a:cs typeface="+mn-cs"/>
            </a:rPr>
            <a:t>CHE DIRVI RAGAZZI. SIAMO ARRIVATI AL PRIMO VERO BIVIO. </a:t>
          </a:r>
          <a:endParaRPr lang="it-IT">
            <a:effectLst/>
          </a:endParaRPr>
        </a:p>
        <a:p>
          <a:r>
            <a:rPr lang="it-IT" sz="1100" cap="small" baseline="0">
              <a:solidFill>
                <a:schemeClr val="dk1"/>
              </a:solidFill>
              <a:effectLst/>
              <a:latin typeface="+mn-lt"/>
              <a:ea typeface="+mn-ea"/>
              <a:cs typeface="+mn-cs"/>
            </a:rPr>
            <a:t>E' ANCORA APERTA IN TUTTI NOI LA FERITA DELL'ANNO SCORSO. ..QUINDI  PER ME NON C'E' TANTO DA DIRE A LIVELLO DI MOTIVAZIONI. SIAMO FORTI E SO CHE OGGI NON SBAGLIEREMO LA PARTITA, PERCHE' VI CONOSCO. SO CHE METTERETE IN CAMPO SU OGNI PALLA , IN OGNI SITUAZIONE DI GIOCO LA CATTIVERIA E LA CONCENTRAZIONE NECESSARIE: PERCHE' LO SAPETE ANCHE VOI CHE PER ANDARE AVANTI OGGI BISOGNA INZUPPARE LA MAGLIETTA DI SUDORE E SPORCARSI I CALZONCINI, RINGHIARE SU OGNI PALLA, RADDOPPIARE SU OGNI PALLA, PERCHE' E' PROPRIO QUELLA LA PALLA CHE PUO' FARE LA DIFFERENZA TRA LA SEMIFINALE O TORNARE A CASA. ALTERNATIVE NON CE NE SONO, PER ANDARE AVANTI OGGI BISOGNA SPUTARE L'ANIMA DAL PRIMO ALL'ULTIMO MINUTO. </a:t>
          </a:r>
          <a:endParaRPr lang="it-IT">
            <a:effectLst/>
          </a:endParaRPr>
        </a:p>
        <a:p>
          <a:pPr eaLnBrk="1" fontAlgn="auto" latinLnBrk="0" hangingPunct="1"/>
          <a:r>
            <a:rPr lang="it-IT" sz="1100" cap="small" baseline="0">
              <a:solidFill>
                <a:schemeClr val="dk1"/>
              </a:solidFill>
              <a:effectLst/>
              <a:latin typeface="+mn-lt"/>
              <a:ea typeface="+mn-ea"/>
              <a:cs typeface="+mn-cs"/>
            </a:rPr>
            <a:t>IL COMPITINO NON BASTA PIU'. </a:t>
          </a:r>
          <a:r>
            <a:rPr lang="it-IT" sz="1100" b="1" cap="small" baseline="0">
              <a:solidFill>
                <a:schemeClr val="dk1"/>
              </a:solidFill>
              <a:effectLst/>
              <a:latin typeface="+mn-lt"/>
              <a:ea typeface="+mn-ea"/>
              <a:cs typeface="+mn-cs"/>
            </a:rPr>
            <a:t>OGGI BISOGNA TUTTI ESSERE SOPRA LE RIGHE </a:t>
          </a:r>
          <a:r>
            <a:rPr lang="it-IT" sz="1100" cap="small" baseline="0">
              <a:solidFill>
                <a:schemeClr val="dk1"/>
              </a:solidFill>
              <a:effectLst/>
              <a:latin typeface="+mn-lt"/>
              <a:ea typeface="+mn-ea"/>
              <a:cs typeface="+mn-cs"/>
            </a:rPr>
            <a:t>MA OGGI NON DEVO ESSERE IO A CHIEDERVELO. LA CHIAVE DI VOLTA E' L'AUTOESIGENZA, E SO PERFETTAMENTE CHE OGGI SARETE VOI A ESIGERE DA VOI STESSI IL MASSIMO. SONO PARTITE COME QUESTE RIESCONO A TIRARE FUORI DA VOI IL MEGLIO. </a:t>
          </a:r>
          <a:endParaRPr lang="it-IT">
            <a:effectLst/>
          </a:endParaRPr>
        </a:p>
        <a:p>
          <a:r>
            <a:rPr lang="it-IT" sz="1100" u="none" cap="small" baseline="0">
              <a:solidFill>
                <a:schemeClr val="dk1"/>
              </a:solidFill>
              <a:latin typeface="+mn-lt"/>
              <a:ea typeface="+mn-ea"/>
              <a:cs typeface="+mn-cs"/>
            </a:rPr>
            <a:t>PERCIO' CONVINTI NEI NOSTRI MEZZI! SIAMO FORTI: RESTIAMO CONCENTRATI DAL PRIMO ALL'ULTIMO MINUTO, </a:t>
          </a:r>
          <a:r>
            <a:rPr lang="it-IT" sz="1100" b="0" u="none" cap="small" baseline="0">
              <a:solidFill>
                <a:schemeClr val="dk1"/>
              </a:solidFill>
              <a:latin typeface="+mn-lt"/>
              <a:ea typeface="+mn-ea"/>
              <a:cs typeface="+mn-cs"/>
            </a:rPr>
            <a:t>DOBBIAMO DARE PIU' DI LORO,  AVERE PIU' TESTA DI LORO, PIU' CATTIVERIA AGONISTICA SU OGNI PALLONE, PIU' PRECISIONE NEI PASSAGGI, PIU' VOGLIA  DI VINCERE. DOBBIAMO </a:t>
          </a:r>
          <a:r>
            <a:rPr lang="it-IT" sz="1100" b="1" u="none" cap="small" baseline="0">
              <a:solidFill>
                <a:schemeClr val="dk1"/>
              </a:solidFill>
              <a:latin typeface="+mn-lt"/>
              <a:ea typeface="+mn-ea"/>
              <a:cs typeface="+mn-cs"/>
            </a:rPr>
            <a:t>ESSERE PIU' SQUADRA DI LORO</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A QUESTI BISOGNA PRESENTARGLI IL CONTO OGGI RAGAZZI.</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FRANZ, NICO, CAP, ABI/ WALLY, VITTO, ERIS/ AGNE/ BREV,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MA MASSIMA ATTENZIONE IN MARCATURA E DISIMPEGNO. DIFESA ALTA E GIRO PALLA VELOCE NELLA META' CAMPO AVVERSARIA. ABBASSARSI VUOL DIRE SOFFRIRE. VOGLIO CHE LI TENIAMO DI LA' E PROVIAMO A GIOCARE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NICO HAI UN CLIENTE SCOMODO, FRANCOBOLLATI A LUI, NON LASCIARLO GIRARE, FAI FALLI IN MANIERA INTELLIGENTE E NON PLATEALI.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CAP HAI PIEDE E TESTA PER FARE IL REGISTA ARRETRATO, QUINDI PROVA SE C'E' SPAZIO L'IMBECCATA PER LE PUNTE.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SENSO DELLA POSIZIONE OGGI. GIOCANO CON UN 3/4 E' ROBA TUA. DUE TOCCHI E VIA, NON DI PIU'.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SUI TERZINI</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p>
        <a:p>
          <a:r>
            <a:rPr lang="it-IT" sz="1100" b="1" cap="small">
              <a:solidFill>
                <a:schemeClr val="dk1"/>
              </a:solidFill>
              <a:effectLst/>
              <a:latin typeface="+mn-lt"/>
              <a:ea typeface="+mn-ea"/>
              <a:cs typeface="+mn-cs"/>
            </a:rPr>
            <a:t>3) CHE GIOCHI</a:t>
          </a:r>
          <a:r>
            <a:rPr lang="it-IT" sz="1100" b="1" cap="small" baseline="0">
              <a:solidFill>
                <a:schemeClr val="dk1"/>
              </a:solidFill>
              <a:effectLst/>
              <a:latin typeface="+mn-lt"/>
              <a:ea typeface="+mn-ea"/>
              <a:cs typeface="+mn-cs"/>
            </a:rPr>
            <a:t> SU ERIS O AGNE</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ABBIAMO INTELLIGENZA E QUANTITA', VOGLIO TANTA GRINTA OGGI. ERIS A DESTRA WALLY A SINISTRA.</a:t>
          </a:r>
        </a:p>
        <a:p>
          <a:pPr eaLnBrk="1" fontAlgn="auto" latinLnBrk="0" hangingPunct="1"/>
          <a:r>
            <a:rPr lang="it-IT" sz="1100" b="0" i="0" cap="small" baseline="0">
              <a:solidFill>
                <a:schemeClr val="dk1"/>
              </a:solidFill>
              <a:effectLst/>
              <a:latin typeface="+mn-lt"/>
              <a:ea typeface="+mn-ea"/>
              <a:cs typeface="+mn-cs"/>
            </a:rPr>
            <a:t>WALLY: GIOCHI A SX COPERTURA ALLE SGROPPATE DI ABI E RADDOPPIO SE NECESSARIO SUUL TREQUARTISTA. </a:t>
          </a:r>
        </a:p>
        <a:p>
          <a:pPr eaLnBrk="1" fontAlgn="auto" latinLnBrk="0" hangingPunct="1"/>
          <a:r>
            <a:rPr lang="it-IT" sz="1100" b="0" i="0" cap="small" baseline="0">
              <a:solidFill>
                <a:schemeClr val="dk1"/>
              </a:solidFill>
              <a:effectLst/>
              <a:latin typeface="+mn-lt"/>
              <a:ea typeface="+mn-ea"/>
              <a:cs typeface="+mn-cs"/>
            </a:rPr>
            <a:t>ERIS: DA MEZZALA PUOI GIOCARE MOLTI PALLONI, NON TI ABBASSARE PERO', SEI INTERNO SENNO' TI FACEVO GIOCARE CENTRALE BASSO. QUINDI CORSA E SENSO DELLA POSIZIONE. TU E AGNE POTETE DURANTE LA PARTITA SCAMBIARVI LA POSIZIONE.  HAI I TEMPI GIUSTI PER L'INSERIMENTO E PER L'APPOGGIO ALLE PUNTE. DAL LIMITE SI TIRA OGGI</a:t>
          </a:r>
          <a:r>
            <a:rPr lang="it-IT" sz="1100" b="0" i="0" u="sng" cap="small" baseline="0">
              <a:solidFill>
                <a:schemeClr val="dk1"/>
              </a:solidFill>
              <a:effectLst/>
              <a:latin typeface="+mn-lt"/>
              <a:ea typeface="+mn-ea"/>
              <a:cs typeface="+mn-cs"/>
            </a:rPr>
            <a:t>. HAI LA CAPACITA' DI TROVARE LA GIOCATA E LA POSSIBILITA' DI INSERIRTI, SOPRATTUTTO QUANDO IL GIOCO SCENDE DALL'ALTRA PARTE SUL SECONDO PALO CI DEVI ESSERE.</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small" spc="0" normalizeH="0" baseline="0" noProof="0">
              <a:ln>
                <a:noFill/>
              </a:ln>
              <a:solidFill>
                <a:schemeClr val="dk1"/>
              </a:solidFill>
              <a:effectLst/>
              <a:uLnTx/>
              <a:uFillTx/>
              <a:latin typeface="+mn-lt"/>
              <a:ea typeface="+mn-ea"/>
              <a:cs typeface="+mn-cs"/>
            </a:rPr>
            <a:t>AGNE</a:t>
          </a:r>
          <a:r>
            <a:rPr lang="it-IT" sz="1100" b="0" i="0" cap="small" baseline="0">
              <a:solidFill>
                <a:schemeClr val="dk1"/>
              </a:solidFill>
              <a:effectLst/>
              <a:latin typeface="+mn-lt"/>
              <a:ea typeface="+mn-ea"/>
              <a:cs typeface="+mn-cs"/>
            </a:rPr>
            <a:t>, MASSIMA LIBERTA' DI MOVIMENTO. SVARIA, PUOI PROVARE A PARTIRE LARGO PER POI ACCENTRARTI. PRONTO A GIOCARE STRETTO SULLE SPONDE DEL BREV E PER ANDARE AL TIRO. E' IMPORTANTE CHE NON ESCA DAL GIOCO. SE PARTI LARGO </a:t>
          </a:r>
          <a:r>
            <a:rPr lang="it-IT" sz="1100" b="0" i="0" u="sng" cap="small" baseline="0">
              <a:solidFill>
                <a:schemeClr val="dk1"/>
              </a:solidFill>
              <a:effectLst/>
              <a:latin typeface="+mn-lt"/>
              <a:ea typeface="+mn-ea"/>
              <a:cs typeface="+mn-cs"/>
            </a:rPr>
            <a:t>HAI ANCHE CAPACITA' DI INSERIMENTO DIETRO LA PUNTA</a:t>
          </a:r>
          <a:r>
            <a:rPr lang="it-IT" sz="1100" b="0" i="0" cap="small" baseline="0">
              <a:solidFill>
                <a:schemeClr val="dk1"/>
              </a:solidFill>
              <a:effectLst/>
              <a:latin typeface="+mn-lt"/>
              <a:ea typeface="+mn-ea"/>
              <a:cs typeface="+mn-cs"/>
            </a:rPr>
            <a:t>, SE SI INFILA NEL CORRIDOIO SIETE CALDAMENTE INVITATI A GIOCARLA CON I TEMPI GIUSTI.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 CHIARO?  </a:t>
          </a:r>
          <a:endParaRPr lang="it-IT">
            <a:effectLst/>
          </a:endParaRP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BREV CENTRAVANTI LUZ PRONTO AD INSERISI PER LE SPIZZATE O LA GIOCATA IN PROFONDITA'. TENETE SU' LA PALLA. PRENDERE PUNIZIONI, CORNER. RICORDATEVI CHE CON LA GIOCATA SEMPLICE SPESSO SIA ARRIVA IN PORTA . LUZ SEI MIGLIORATO TANTISSIMO IN FASE DI GIOCO CON I COMPAGNI: SCARICO DI PRIMA E VIA. VOGLIO TAGLI CENTRALI DIETRO AL BREV INIZIALMENTE. NON LASCIARLO SOLO PER ANDARE AD ALLARGARTI. PROVIAMO A FARGLI MALE CENTRALMENTE. POI VEDIAMO SE CAMBIARE QUALCOSA E GIOCARE CON TE E AGNE LARGHI MA INIZIALMENTE TI VOGLIO PRONTO ALL'INSERIMENTO CENTRALE.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AGNE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1" i="0" cap="small" baseline="0">
              <a:solidFill>
                <a:schemeClr val="dk1"/>
              </a:solidFill>
              <a:effectLst/>
              <a:latin typeface="+mn-lt"/>
              <a:ea typeface="+mn-ea"/>
              <a:cs typeface="+mn-cs"/>
            </a:rPr>
            <a:t>DAL LIMITE SI TIRA </a:t>
          </a:r>
          <a:r>
            <a:rPr lang="it-IT" sz="1100" b="0" i="0" cap="small" baseline="0">
              <a:solidFill>
                <a:schemeClr val="dk1"/>
              </a:solidFill>
              <a:effectLst/>
              <a:latin typeface="+mn-lt"/>
              <a:ea typeface="+mn-ea"/>
              <a:cs typeface="+mn-cs"/>
            </a:rPr>
            <a:t>EH RAGAZZI,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BREV RIENTRI A SALTARE IN AREA SULLE PALLE INATTIVE A SFAVORE. SE RECUPERIAMO PALLA PRONTI A SFRUTTARE LA RIPARTENZA IN VELOCITA' DI LUZ.</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NESSUNO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METTIAMOCI AL SERVIZIO DEL COMPAGNO, VI CHIEDO UNA COPERTURA IN PIU' QUANDO SERVE, IL PASSAGGIO A CHI E' MEGLIO POSIZIONATO...OGGI DOBBIAMO </a:t>
          </a:r>
          <a:r>
            <a:rPr kumimoji="0" lang="it-IT" sz="1100" b="1" i="0" u="none" strike="noStrike" kern="0" cap="small" spc="0" normalizeH="0" baseline="0" noProof="0">
              <a:ln>
                <a:noFill/>
              </a:ln>
              <a:solidFill>
                <a:prstClr val="black"/>
              </a:solidFill>
              <a:effectLst/>
              <a:uLnTx/>
              <a:uFillTx/>
              <a:latin typeface="+mn-lt"/>
              <a:ea typeface="+mn-ea"/>
              <a:cs typeface="+mn-cs"/>
            </a:rPr>
            <a:t>ANDARE OLTRE AL SINGOLO E PENSARE DA SQUADRA</a:t>
          </a:r>
          <a:r>
            <a:rPr kumimoji="0" lang="it-IT" sz="1100" b="0" i="0" u="none" strike="noStrike" kern="0" cap="small" spc="0" normalizeH="0" baseline="0" noProof="0">
              <a:ln>
                <a:noFill/>
              </a:ln>
              <a:solidFill>
                <a:prstClr val="black"/>
              </a:solidFill>
              <a:effectLst/>
              <a:uLnTx/>
              <a:uFillTx/>
              <a:latin typeface="+mn-lt"/>
              <a:ea typeface="+mn-ea"/>
              <a:cs typeface="+mn-cs"/>
            </a:rPr>
            <a:t>. OGGI ESISTONO SOLO I SUTURA. </a:t>
          </a:r>
          <a:r>
            <a:rPr kumimoji="0" lang="it-IT" sz="1100" b="1" i="0" u="none" strike="noStrike" kern="0" cap="small" spc="0" normalizeH="0" baseline="0" noProof="0">
              <a:ln>
                <a:noFill/>
              </a:ln>
              <a:solidFill>
                <a:prstClr val="black"/>
              </a:solidFill>
              <a:effectLst/>
              <a:uLnTx/>
              <a:uFillTx/>
              <a:latin typeface="+mn-lt"/>
              <a:ea typeface="+mn-ea"/>
              <a:cs typeface="+mn-cs"/>
            </a:rPr>
            <a:t>SE VOGLIAMO AVERE UNA POSSIBILITA' CE L'ABBIAMO COME COLLETTIVO</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 SOPRATTUTTO DOPO UN EVENTUALE VANTAGGIO.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SQUALIFICATO: ALAJ GILBERT</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136</xdr:row>
      <xdr:rowOff>59531</xdr:rowOff>
    </xdr:to>
    <xdr:sp macro="" textlink="">
      <xdr:nvSpPr>
        <xdr:cNvPr id="18" name="CasellaDiTesto 17"/>
        <xdr:cNvSpPr txBox="1"/>
      </xdr:nvSpPr>
      <xdr:spPr>
        <a:xfrm>
          <a:off x="47625" y="371477"/>
          <a:ext cx="5131594" cy="223575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a:t>
          </a: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35" name="CasellaDiTesto 34"/>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38103</xdr:rowOff>
    </xdr:from>
    <xdr:to>
      <xdr:col>8</xdr:col>
      <xdr:colOff>381000</xdr:colOff>
      <xdr:row>136</xdr:row>
      <xdr:rowOff>11906</xdr:rowOff>
    </xdr:to>
    <xdr:sp macro="" textlink="">
      <xdr:nvSpPr>
        <xdr:cNvPr id="52" name="CasellaDiTesto 51"/>
        <xdr:cNvSpPr txBox="1"/>
      </xdr:nvSpPr>
      <xdr:spPr>
        <a:xfrm>
          <a:off x="47625" y="371478"/>
          <a:ext cx="5131594" cy="22309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SI RAGIONA UNA PARTITA ALLA VOLTA E ADESSO E' FONTAMENTALE CONCENTRARSI SULL'IMPEGNO ODIERNO CHE NON SARA' PER NULLA SEMPLICE. NE SONO CONSCIO E SPERO LO SIATE ANCHE VOI. VORREI RISPOSTE POSITIVE  DA PARTE DEL GRUPPO E SOPRATTUTTO CONTINUITA' DI RISULTATI. BISOGNA SCENDERE IN CAMPO STASERA CAZZUTI E CON LA RABBIA AGONISTICA GIUSTA. </a:t>
          </a:r>
        </a:p>
        <a:p>
          <a:r>
            <a:rPr lang="it-IT" sz="1100" u="none" cap="small" baseline="0">
              <a:solidFill>
                <a:schemeClr val="dk1"/>
              </a:solidFill>
              <a:latin typeface="+mn-lt"/>
              <a:ea typeface="+mn-ea"/>
              <a:cs typeface="+mn-cs"/>
            </a:rPr>
            <a:t> </a:t>
          </a:r>
        </a:p>
        <a:p>
          <a:r>
            <a:rPr lang="it-IT" sz="1100" u="sng" cap="small" baseline="0">
              <a:solidFill>
                <a:schemeClr val="dk1"/>
              </a:solidFill>
              <a:latin typeface="+mn-lt"/>
              <a:ea typeface="+mn-ea"/>
              <a:cs typeface="+mn-cs"/>
            </a:rPr>
            <a:t>PRESTIAMO PARTICOLARE ATTENZIONE A:</a:t>
          </a:r>
        </a:p>
        <a:p>
          <a:r>
            <a:rPr lang="it-IT" sz="1100" u="none" cap="small" baseline="0">
              <a:solidFill>
                <a:schemeClr val="dk1"/>
              </a:solidFill>
              <a:latin typeface="+mn-lt"/>
              <a:ea typeface="+mn-ea"/>
              <a:cs typeface="+mn-cs"/>
            </a:rPr>
            <a:t>1)</a:t>
          </a:r>
          <a:r>
            <a:rPr lang="it-IT" sz="1100" b="1" u="none" cap="small" baseline="0">
              <a:solidFill>
                <a:schemeClr val="dk1"/>
              </a:solidFill>
              <a:latin typeface="+mn-lt"/>
              <a:ea typeface="+mn-ea"/>
              <a:cs typeface="+mn-cs"/>
            </a:rPr>
            <a:t> APPROCCIO ALLA SFIDA</a:t>
          </a:r>
          <a:r>
            <a:rPr lang="it-IT" sz="1100" u="none" cap="small" baseline="0">
              <a:solidFill>
                <a:schemeClr val="dk1"/>
              </a:solidFill>
              <a:latin typeface="+mn-lt"/>
              <a:ea typeface="+mn-ea"/>
              <a:cs typeface="+mn-cs"/>
            </a:rPr>
            <a:t>, CONCENTRAZIONE GIA' DAL RISCALDAMENTO </a:t>
          </a:r>
        </a:p>
        <a:p>
          <a:r>
            <a:rPr lang="it-IT" sz="1100" u="none" cap="small" baseline="0">
              <a:solidFill>
                <a:schemeClr val="dk1"/>
              </a:solidFill>
              <a:latin typeface="+mn-lt"/>
              <a:ea typeface="+mn-ea"/>
              <a:cs typeface="+mn-cs"/>
            </a:rPr>
            <a:t>2) </a:t>
          </a:r>
          <a:r>
            <a:rPr lang="it-IT" sz="1100" b="1" u="none" cap="small" baseline="0">
              <a:solidFill>
                <a:schemeClr val="dk1"/>
              </a:solidFill>
              <a:latin typeface="+mn-lt"/>
              <a:ea typeface="+mn-ea"/>
              <a:cs typeface="+mn-cs"/>
            </a:rPr>
            <a:t>CORNER E PALLE INATTIVE </a:t>
          </a:r>
          <a:r>
            <a:rPr lang="it-IT" sz="1100" b="0" u="none" cap="small" baseline="0">
              <a:solidFill>
                <a:schemeClr val="dk1"/>
              </a:solidFill>
              <a:latin typeface="+mn-lt"/>
              <a:ea typeface="+mn-ea"/>
              <a:cs typeface="+mn-cs"/>
            </a:rPr>
            <a:t>LI ABBIAMO PROVATI E RIPROVATI MI ASPETTO VENGANO FATTI</a:t>
          </a:r>
          <a:r>
            <a:rPr lang="it-IT" sz="1100" u="none" cap="small" baseline="0">
              <a:solidFill>
                <a:schemeClr val="dk1"/>
              </a:solidFill>
              <a:latin typeface="+mn-lt"/>
              <a:ea typeface="+mn-ea"/>
              <a:cs typeface="+mn-cs"/>
            </a:rPr>
            <a:t> MOLTO BENE.</a:t>
          </a:r>
        </a:p>
        <a:p>
          <a:r>
            <a:rPr lang="it-IT" sz="1100" u="none" cap="small" baseline="0">
              <a:solidFill>
                <a:schemeClr val="dk1"/>
              </a:solidFill>
              <a:latin typeface="+mn-lt"/>
              <a:ea typeface="+mn-ea"/>
              <a:cs typeface="+mn-cs"/>
            </a:rPr>
            <a:t>3) </a:t>
          </a:r>
          <a:r>
            <a:rPr lang="it-IT" sz="1100" b="1" u="none" cap="small" baseline="0">
              <a:solidFill>
                <a:schemeClr val="dk1"/>
              </a:solidFill>
              <a:latin typeface="+mn-lt"/>
              <a:ea typeface="+mn-ea"/>
              <a:cs typeface="+mn-cs"/>
            </a:rPr>
            <a:t>RILASSAMENTO DOPO IL VANTAGGIO</a:t>
          </a:r>
          <a:r>
            <a:rPr lang="it-IT" sz="1100" u="none" cap="small" baseline="0">
              <a:solidFill>
                <a:schemeClr val="dk1"/>
              </a:solidFill>
              <a:latin typeface="+mn-lt"/>
              <a:ea typeface="+mn-ea"/>
              <a:cs typeface="+mn-cs"/>
            </a:rPr>
            <a:t>. VIETATO SPEGNERE LA LUCE SE SAREMO IN VANTAGGIO </a:t>
          </a:r>
        </a:p>
        <a:p>
          <a:r>
            <a:rPr lang="it-IT" sz="1100" u="none" cap="small" baseline="0">
              <a:solidFill>
                <a:schemeClr val="dk1"/>
              </a:solidFill>
              <a:latin typeface="+mn-lt"/>
              <a:ea typeface="+mn-ea"/>
              <a:cs typeface="+mn-cs"/>
            </a:rPr>
            <a:t>4)</a:t>
          </a:r>
          <a:r>
            <a:rPr lang="it-IT" sz="1100" u="sng" cap="small" baseline="0">
              <a:solidFill>
                <a:schemeClr val="dk1"/>
              </a:solidFill>
              <a:latin typeface="+mn-lt"/>
              <a:ea typeface="+mn-ea"/>
              <a:cs typeface="+mn-cs"/>
            </a:rPr>
            <a:t>PARTENZA A CANNONE</a:t>
          </a:r>
          <a:r>
            <a:rPr lang="it-IT" sz="1100" u="none" cap="small" baseline="0">
              <a:solidFill>
                <a:schemeClr val="dk1"/>
              </a:solidFill>
              <a:latin typeface="+mn-lt"/>
              <a:ea typeface="+mn-ea"/>
              <a:cs typeface="+mn-cs"/>
            </a:rPr>
            <a:t>,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MAIC, PAOLO, FLACO, ABI/ WALLY, VITTO, LILLO/ ERIS/ GINO, REX.</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DAI TU I TEMPI DELLA MANOVRA: SE IL CENTRAVANTI TI VIENE INCONTRO LA PALLA GLI VA GIOCATA. ALTRIMENTI CERCHIAMO LA PROFONDITA' CON REX. GIOCATE SEMPLICI E VELOCI. </a:t>
          </a: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MASSIMA LIBERTA' DI MOVIMENTO.  FATTI VEDERE E NON USCIRE DAL GIOCO. POCHI FRONZOLI E GIOCATE LINEARI E PULITE PER SMARCARE LE PUNTE. NEGLI ULTIMI 20/25 METRI SE C'E' LO SPAZIO CERCA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  </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GINO E REX'</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GINO RIENTRI TU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SQUALIFICATO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a:t>
          </a:r>
          <a:r>
            <a:rPr kumimoji="0" lang="it-IT" sz="1100" b="1" i="0" u="none" strike="noStrike" kern="0" cap="none" spc="0" normalizeH="0" baseline="0" noProof="0">
              <a:ln>
                <a:noFill/>
              </a:ln>
              <a:solidFill>
                <a:prstClr val="black"/>
              </a:solidFill>
              <a:effectLst/>
              <a:uLnTx/>
              <a:uFillTx/>
              <a:latin typeface="+mn-lt"/>
              <a:ea typeface="+mn-ea"/>
              <a:cs typeface="+mn-cs"/>
            </a:rPr>
            <a:t>:  NICO- 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135</xdr:row>
      <xdr:rowOff>47624</xdr:rowOff>
    </xdr:to>
    <xdr:sp macro="" textlink="">
      <xdr:nvSpPr>
        <xdr:cNvPr id="18" name="CasellaDiTesto 17"/>
        <xdr:cNvSpPr txBox="1"/>
      </xdr:nvSpPr>
      <xdr:spPr>
        <a:xfrm>
          <a:off x="47625" y="387351"/>
          <a:ext cx="5111750" cy="21567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QUELLO CHE DOVEVO DIRVI L'HO DETTO IERI. NON SERVONO TANTE PAROLE. </a:t>
          </a:r>
        </a:p>
        <a:p>
          <a:r>
            <a:rPr lang="it-IT" sz="1100" u="none" cap="small" baseline="0">
              <a:solidFill>
                <a:schemeClr val="dk1"/>
              </a:solidFill>
              <a:latin typeface="+mn-lt"/>
              <a:ea typeface="+mn-ea"/>
              <a:cs typeface="+mn-cs"/>
            </a:rPr>
            <a:t>SIAMO SERENI E </a:t>
          </a:r>
          <a:r>
            <a:rPr lang="it-IT" sz="1100" b="1" u="none" cap="small" baseline="0">
              <a:solidFill>
                <a:schemeClr val="dk1"/>
              </a:solidFill>
              <a:latin typeface="+mn-lt"/>
              <a:ea typeface="+mn-ea"/>
              <a:cs typeface="+mn-cs"/>
            </a:rPr>
            <a:t>CONSAPEVOLI</a:t>
          </a:r>
          <a:r>
            <a:rPr lang="it-IT" sz="1100" u="none" cap="small" baseline="0">
              <a:solidFill>
                <a:schemeClr val="dk1"/>
              </a:solidFill>
              <a:latin typeface="+mn-lt"/>
              <a:ea typeface="+mn-ea"/>
              <a:cs typeface="+mn-cs"/>
            </a:rPr>
            <a:t> DEI NOSTRI MEZZI, NON SUPERFICIALI PERO'. CI VUOLE </a:t>
          </a:r>
          <a:r>
            <a:rPr lang="it-IT" sz="1100" b="1" u="none" cap="small" baseline="0">
              <a:solidFill>
                <a:schemeClr val="dk1"/>
              </a:solidFill>
              <a:latin typeface="+mn-lt"/>
              <a:ea typeface="+mn-ea"/>
              <a:cs typeface="+mn-cs"/>
            </a:rPr>
            <a:t>CONCENTRAZIONE</a:t>
          </a:r>
          <a:r>
            <a:rPr lang="it-IT" sz="1100" u="none" cap="small" baseline="0">
              <a:solidFill>
                <a:schemeClr val="dk1"/>
              </a:solidFill>
              <a:latin typeface="+mn-lt"/>
              <a:ea typeface="+mn-ea"/>
              <a:cs typeface="+mn-cs"/>
            </a:rPr>
            <a:t> E CI VOGLIONO I </a:t>
          </a:r>
          <a:r>
            <a:rPr lang="it-IT" sz="1100" b="1" u="none" cap="small" baseline="0">
              <a:solidFill>
                <a:schemeClr val="dk1"/>
              </a:solidFill>
              <a:latin typeface="+mn-lt"/>
              <a:ea typeface="+mn-ea"/>
              <a:cs typeface="+mn-cs"/>
            </a:rPr>
            <a:t>MARONI </a:t>
          </a:r>
          <a:r>
            <a:rPr lang="it-IT" sz="1100" u="none" cap="small" baseline="0">
              <a:solidFill>
                <a:schemeClr val="dk1"/>
              </a:solidFill>
              <a:latin typeface="+mn-lt"/>
              <a:ea typeface="+mn-ea"/>
              <a:cs typeface="+mn-cs"/>
            </a:rPr>
            <a:t>PER ANDARE IN FINALE. E LI ABBIAMO RAGAZZI! VANNO SOLO TIRATI FUORI COME NEL REGIONALE. FACCIAMO TESORO DEGLI ANNI PASSATI QUANDO ARRIVAVAMO TROPPO TIRATI E TESI A QUESTI APPUNTAMENTI. </a:t>
          </a:r>
          <a:r>
            <a:rPr lang="it-IT" sz="1100" b="1" u="none" cap="small" baseline="0">
              <a:solidFill>
                <a:schemeClr val="dk1"/>
              </a:solidFill>
              <a:latin typeface="+mn-lt"/>
              <a:ea typeface="+mn-ea"/>
              <a:cs typeface="+mn-cs"/>
            </a:rPr>
            <a:t>STIAMO SERENI</a:t>
          </a:r>
          <a:r>
            <a:rPr lang="it-IT" sz="1100" u="none" cap="small" baseline="0">
              <a:solidFill>
                <a:schemeClr val="dk1"/>
              </a:solidFill>
              <a:latin typeface="+mn-lt"/>
              <a:ea typeface="+mn-ea"/>
              <a:cs typeface="+mn-cs"/>
            </a:rPr>
            <a:t>, CURIAMO I DETTAGLI IN OGNI ANGOLO DI CAMPO, GIOCHIAMO COL CRONOMETRO SE SARA' NECESSARIO, DAVANTI PRENDIAMO FALLI E FACCIAMO RESPIRARE LA SQUADRA, DIETRO ATTENZIONE AI DISIMPEGNI (NON E' NATALE E NON HANNO BISOGNO DI REGALI, NEL DUBBIO SPAZZO! QUESTA E' LA REGOLA N.1). LE QUALITA' PER VINCERE LE ABBIAMO METTIAMOCI IL CUORE E USIAMO LA TESTA RAGA. </a:t>
          </a:r>
        </a:p>
        <a:p>
          <a:r>
            <a:rPr lang="it-IT" sz="1100" u="none" cap="small" baseline="0">
              <a:solidFill>
                <a:schemeClr val="dk1"/>
              </a:solidFill>
              <a:latin typeface="+mn-lt"/>
              <a:ea typeface="+mn-ea"/>
              <a:cs typeface="+mn-cs"/>
            </a:rPr>
            <a:t>E OGNUNO DIA IL MEGLIO DI SE'.</a:t>
          </a:r>
        </a:p>
        <a:p>
          <a:r>
            <a:rPr lang="it-IT" sz="1100" u="none" cap="small" baseline="0">
              <a:solidFill>
                <a:schemeClr val="dk1"/>
              </a:solidFill>
              <a:latin typeface="+mn-lt"/>
              <a:ea typeface="+mn-ea"/>
              <a:cs typeface="+mn-cs"/>
            </a:rPr>
            <a:t>LA PARTITA LA INTERPRETIAMO SULLA FALSARIGA DI QUELLA DI REGIONALE, SE RIUSCIAMO A GIOCARE LA PALLA BENE, SE NO SI GIOCA SUL CENTRAVANTI E SI CERCA LA SPIZZATA PER L'INSERIMENTO DI LUCIO, O LA SPONDA PER IL 3/4. </a:t>
          </a:r>
        </a:p>
        <a:p>
          <a:r>
            <a:rPr lang="it-IT" sz="1100" u="none" cap="small" baseline="0">
              <a:solidFill>
                <a:schemeClr val="dk1"/>
              </a:solidFill>
              <a:latin typeface="+mn-lt"/>
              <a:ea typeface="+mn-ea"/>
              <a:cs typeface="+mn-cs"/>
            </a:rPr>
            <a:t>MI ASPETTO CHE CAMBINO QUALCOSA, CIOE' CHE GIOCHINO SPECULARI A NOI CON UN 3/4, VEDIAMO...</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ABI/ WALLY, VITTO, AGNE/ ERIS/ BREV, LUZ.</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CERCHIAMO IL SOLITO APPROCCIO, CON DIFESA ALTA E GIRO PALLA VELOCE NELLA META' CAMPO AVVERSARIA. ABBASSARSI VUOL DIRE DARGLI CORAGGIO E SOFFRIRE. VOGLIO CHE LI TENIAMO DI LA' E GIOCHIAMO NELLA LORO META' CAMPO: GIRO PALLA VELOCE, QUINDI PASSAGGI DI PRIMA O DI SECONDA.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COL SOLITO COMPITO: SCARICO E MI PROPONGO PERO' ATTENZIONE ALLA LINEA E A SCALARE.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FAR RAGIONARE SU QUESTA COSA: IL GIOCO LO FA IL LORO CENTRALE, POI  TENDONO AD APRIRE SULLE FASCE. QUINDI MASSIMA ATTENZIONE DEI TERZINI A NON LASCIARE METRI IMPORTANTI, I DUE INTERNI PRONTI A DAR MAN FORTE CON RADDOPPI.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E' FONDAMENTALE ESSERE AGGRESSIVI NEI FRANGENTI IN CUI ULTIMAMENTE SIAMO CARENTI: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OGNUNO NE  BATTEZZA UNO E SE LO TIENE STRETTO.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GIAN HAI PIEDE E TESTA PER FARE PARTIRE IL GIOCO DA DIETRO, QUINDI PROVA SE C'E' SPAZIO L'IMBECCATA PER ERIS O LA VERTICALE PER LE PUNTE.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VELOCITA' IN FASE DI LETTURA DELLA GIOCATA E DEL TEMPO DI GIOCATA SE IL CENTRAVANTI TI VIENE INCONTRO LA PALLA GLI VA GIOCATA. MOVIMENTI IN ORIZZONTALE E MAI IN VERTICALE (NON FARTI TIRARE FUORI POSIZIONE) GIOCATE SEMPLICI E VELOCI CHE VOGLIO DA 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PROVARE SPESSO IL CAMBIO CAMPO PER ALLARGARE IL GIOCO IN MANIERA VELOCE, SE I TERZINI SALGONO.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CHE PROVI A VERTICALIZZARE PER IL CENTRAVANTI O INSERIMENTI DI LUZ'.</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OGGI HANNO UN COMPITO NON FACILE: SPEZZARE IL LORO GIOCO, CATTIVI, DISPOSTI AL SACRIFICIO, ANCHE SPENDENDO QUALCHE FALLO.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COMPITO IMPORTANTE COME DETTO, PROVARE A DARGLI FASTIDIO DISTURBANDO LA LORO FONTE DI GIOCO. SEMPRE IN NON POSSESSO TI VOGLIO DIETRO LA LINEA DELLA PALLA FAI UN PASSO IN MEZZO IN MODO CHE LE NOSTRE MEZZ'ALI POSSANO SCIVOLARE SULL'ESTERNO. NEGLI ULTIMI 20/25 METRI VOGLIO IL DRIBBLING SENZA PAURA E LA FINALIZZAZIONE VELOCE CHE SIA IL CROSS, L'UNO-DUE O IL TIRO. GIOCA SEMPLICE.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E LUZ. GIOCATE VICINI, TRIANGOLO, SCAMBIO STRETTO E VIA. UNO VIENE INCONTRO L'ALTRO VA. TENETE SU' LA PALLA. E RICORDATEVI CHE CON LA GIOCATA SEMPLICE SPESSO SI ARRIVA IN PORTA. LUZ SEI MIGLIORATO TANTISSIMO IN FASE DI GIOCO CON I COMPAGNI: SCARICO DI PRIMA E VIA. VORREI UNA COSA: UNO-DUE E TIRI DA FUORI, CERCHIAMO LA CONCLUSIONE NELLO SPECCHIO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RIENTRI A SALTARE IN AREA SULLE PALLE INATTIVE A SFAVORE. SE RECUPERIAMO PALLA PRONTI A SFRUTTARE LA RIPARTENZA IN VELOCITA'.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147</xdr:row>
      <xdr:rowOff>148167</xdr:rowOff>
    </xdr:to>
    <xdr:sp macro="" textlink="">
      <xdr:nvSpPr>
        <xdr:cNvPr id="35" name="CasellaDiTesto 34"/>
        <xdr:cNvSpPr txBox="1"/>
      </xdr:nvSpPr>
      <xdr:spPr>
        <a:xfrm>
          <a:off x="47625" y="376768"/>
          <a:ext cx="5180542" cy="23425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QUESTE PARTITE VANNO AFFRONTATE A LIVELLO MENTALE CON SERENITA'E CONCENTRAZIONE MENTRE  A LIVELLO FISICO SERVE TANTA TANTA TANTA CATTIVERIA AGONISTICA. COME QUANDO SIAMO RIMASTI IN 10 COL BORETTO, SEMBRAVAMO NOI CON L'UOMO IN PIU': SEMPRE IN RADDOPPIO, SEMPRE UN AIUTO AL COMPAGNO. </a:t>
          </a:r>
        </a:p>
        <a:p>
          <a:r>
            <a:rPr lang="it-IT" sz="1100" b="0" u="none" cap="small" baseline="0">
              <a:solidFill>
                <a:schemeClr val="dk1"/>
              </a:solidFill>
              <a:latin typeface="+mn-lt"/>
              <a:ea typeface="+mn-ea"/>
              <a:cs typeface="+mn-cs"/>
            </a:rPr>
            <a:t>QUESTE PARTITE SI VINCONO CON LA CONCENTRAZIONE, IN OGNI FRANGENTE,MAI STACCARE LA SPINA NEANCHE PER UN SECONDO. LO DICEVAMO LUNEDI' AL CAMPO. SONO GLI EPISODI, I DETTAGLI CHE IL PIU' DELLE VOLTE DECIDONO QUESTE PARTITE.</a:t>
          </a:r>
        </a:p>
        <a:p>
          <a:r>
            <a:rPr lang="it-IT" sz="1100" b="0" u="none" cap="small" baseline="0">
              <a:solidFill>
                <a:schemeClr val="dk1"/>
              </a:solidFill>
              <a:latin typeface="+mn-lt"/>
              <a:ea typeface="+mn-ea"/>
              <a:cs typeface="+mn-cs"/>
            </a:rPr>
            <a:t>PERCIO' MASSIMA ATTENZIONE NELLE SOLITE COSE, I DISIMPEGNI DIETRO, LE RIMESSE LATERALI, LE PALLE INATTIVE.</a:t>
          </a:r>
        </a:p>
        <a:p>
          <a:r>
            <a:rPr lang="it-IT" sz="1100" b="0" u="none" cap="small" baseline="0">
              <a:solidFill>
                <a:schemeClr val="dk1"/>
              </a:solidFill>
              <a:latin typeface="+mn-lt"/>
              <a:ea typeface="+mn-ea"/>
              <a:cs typeface="+mn-cs"/>
            </a:rPr>
            <a:t>MI SONO LETTO LE CRONACHE DELLE LORO PARTITE SU FB: SU SETTE DELLE ULTIME DIECI PARTITE QUESTI HANNO PRESO GOL SU PALLA INATTIVA, CORNER O PUNIZIONI LATERALI. RAGA E' IL PIU' FURBO, IL PIU' CORAGGIOSO CHE RIESCE AD ANDARSI A PRENDERE LA PALLA. CREDIAMOCI!</a:t>
          </a:r>
        </a:p>
        <a:p>
          <a:r>
            <a:rPr lang="it-IT" sz="1100" u="none" cap="small" baseline="0">
              <a:solidFill>
                <a:schemeClr val="dk1"/>
              </a:solidFill>
              <a:latin typeface="+mn-lt"/>
              <a:ea typeface="+mn-ea"/>
              <a:cs typeface="+mn-cs"/>
            </a:rPr>
            <a:t>GIOCHIAMO CON RABBIA, TESTA, PRECISIONE ED ATTENZIONE SU OGNI PALLONE.</a:t>
          </a:r>
        </a:p>
        <a:p>
          <a:r>
            <a:rPr lang="it-IT" sz="1100" u="none" cap="small" baseline="0">
              <a:solidFill>
                <a:schemeClr val="dk1"/>
              </a:solidFill>
              <a:latin typeface="+mn-lt"/>
              <a:ea typeface="+mn-ea"/>
              <a:cs typeface="+mn-cs"/>
            </a:rPr>
            <a:t>SENZA INNERVOSIRCI MA AIUTANDOCI. </a:t>
          </a:r>
          <a:r>
            <a:rPr kumimoji="0" lang="it-IT" sz="1100" b="0" i="0" u="none" strike="noStrike" kern="0" cap="small" spc="0" normalizeH="0" baseline="0" noProof="0">
              <a:ln>
                <a:noFill/>
              </a:ln>
              <a:solidFill>
                <a:prstClr val="black"/>
              </a:solidFill>
              <a:effectLst/>
              <a:uLnTx/>
              <a:uFillTx/>
              <a:latin typeface="+mn-lt"/>
              <a:ea typeface="+mn-ea"/>
              <a:cs typeface="+mn-cs"/>
            </a:rPr>
            <a:t>OGGI ESISTONO SOLO I SUTURA.</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PARTIAMO FORTE MI RACCOMANDO, LA PARTITA DOBBIAMO FARLA NOI, CERCARE DI GESTIRE IL PALLEGGIO. TECNICAMENTE E FISICAMENTE SIAMO A POSTO.</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GIAN, ABI/ LILLO, VITTO, FLACO/ ERIS/ BREV, LUZ.</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NOI NON MODIFICHIAMO IL NOSTRO CREDO TATTICO.</a:t>
          </a: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DARGLI CORAGGIO E SOFFRIRE. VOGLIO CHE LI TENIAMO DI LA' E GIOCHIAMO NELLA LORO META' CAMPO: GIRO PALLA VELOCE, QUINDI </a:t>
          </a:r>
          <a:r>
            <a:rPr kumimoji="0" lang="it-IT" sz="1100" b="1" i="0" u="none" strike="noStrike" kern="0" cap="small" spc="0" normalizeH="0" baseline="0" noProof="0">
              <a:ln>
                <a:noFill/>
              </a:ln>
              <a:solidFill>
                <a:prstClr val="black"/>
              </a:solidFill>
              <a:effectLst/>
              <a:uLnTx/>
              <a:uFillTx/>
              <a:latin typeface="+mn-lt"/>
              <a:ea typeface="+mn-ea"/>
              <a:cs typeface="+mn-cs"/>
            </a:rPr>
            <a:t>PASSAGGI DI PRIMA O DI SECONDA</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SE GIOCANO A 4 IN LINEA A CENTROCAMPO, IN VERTICALE LA SUPERIORITA' IN MEZZO CE L'ABBIAMO NOI 3VS2, MA IN ORIZZONTALE SONO LORO IN SUPERIORITA' 4VS3, PERCIO' IN FASE DI NON POSSESSO SE GIOCANO SUL CC ESTERNO, BISOGNA AVERE IL CORAGGIO DI ALZARSI QUANDO ENTRANO NELLA NOSTRA 3/4 CAMPO IN MODO DA RICREARE UNASITUAZIONE NUMERICA DI PARITA'.  DIETRO SIAMO SEMPRE NUMERICAMENTE IN VANTAGGIO CON L'ALTRO TERZINO CHE STRINGE VERSO IL CENTRO PER CREARE UN 3VS2 CON I DUE CENTRALI. ABI MI RACCOMANDO QUESTO E' FONDAMENTALE. IN FASE OFFENSIVA SEI PERICOLOSISSIMO, IN FASE DIFENSIVA NON DEVONO ESSERCI INDECISIONI OGGI, IN MARCATURA. </a:t>
          </a: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PIEDE E TESTA PER FARE PARTIRE IL GIOCO DA DIETRO,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DUE TOCHI E VIA, NON DI PIU'. FASE DI LETTURA DELLA GIOCATA E DEL TEMPO DI GIOCATA. SE ERIS TI VIENE INCONTRO LA PALLA GLI VA GIOCATA ALTRIMENTI C'E' IL GIRO SU L'EVENTUALE TERZINO O IL LANCIO PER LE PUNTE.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a:t>
          </a:r>
          <a:endParaRPr lang="it-IT" sz="1100" cap="none" baseline="0">
            <a:solidFill>
              <a:schemeClr val="dk1"/>
            </a:solidFill>
            <a:effectLst/>
            <a:latin typeface="+mn-lt"/>
            <a:ea typeface="+mn-ea"/>
            <a:cs typeface="+mn-cs"/>
          </a:endParaRPr>
        </a:p>
        <a:p>
          <a:r>
            <a:rPr lang="it-IT" sz="1100" b="1" i="0" cap="small" baseline="0">
              <a:solidFill>
                <a:schemeClr val="dk1"/>
              </a:solidFill>
              <a:effectLst/>
              <a:latin typeface="+mn-lt"/>
              <a:ea typeface="+mn-ea"/>
              <a:cs typeface="+mn-cs"/>
            </a:rPr>
            <a:t>I DUE INTERNI</a:t>
          </a:r>
          <a:r>
            <a:rPr lang="it-IT" sz="1100" b="0" i="0" cap="small" baseline="0">
              <a:solidFill>
                <a:schemeClr val="dk1"/>
              </a:solidFill>
              <a:effectLst/>
              <a:latin typeface="+mn-lt"/>
              <a:ea typeface="+mn-ea"/>
              <a:cs typeface="+mn-cs"/>
            </a:rPr>
            <a:t>, OGGI HANNO UN COMPITO NON FACILE, QUANTITA' E POCHI ERRORI IN DISIMPEGNO. </a:t>
          </a:r>
        </a:p>
        <a:p>
          <a:pPr eaLnBrk="1" fontAlgn="auto" latinLnBrk="0" hangingPunct="1"/>
          <a:r>
            <a:rPr lang="it-IT" sz="1100" b="1" i="0" cap="small" baseline="0">
              <a:solidFill>
                <a:schemeClr val="dk1"/>
              </a:solidFill>
              <a:effectLst/>
              <a:latin typeface="+mn-lt"/>
              <a:ea typeface="+mn-ea"/>
              <a:cs typeface="+mn-cs"/>
            </a:rPr>
            <a:t>FLACO</a:t>
          </a:r>
          <a:r>
            <a:rPr lang="it-IT" sz="1100" b="0" i="0" cap="small" baseline="0">
              <a:solidFill>
                <a:schemeClr val="dk1"/>
              </a:solidFill>
              <a:effectLst/>
              <a:latin typeface="+mn-lt"/>
              <a:ea typeface="+mn-ea"/>
              <a:cs typeface="+mn-cs"/>
            </a:rPr>
            <a:t>: DA TE MI ASPETTO QUALCHE BELL'INSERIMENTO PIAZZATO ALL'IMPROVVISO, VOGLIO GRINTA QUANTITA' QUALITA'. MI ASPETTO UNA GRAN PROVA OGGI. ENTRAMBE AVETE CAPACITA' DI INSERIMENTO MA ANCHE COMPITI DI COPERTURA, VI VOGLIO CATTIVI E CON LA BAVA ALLA BOCCA. E' FONDAMENTALE NON PERDERE PALLE BANALI SOPRATTUTTO IN DISIMPEGNO SERVE PRECISIONE. AVETE IL COMPITO DI DARE UN OCCHIO SULL'ESTERNO, </a:t>
          </a:r>
          <a:r>
            <a:rPr lang="it-IT" sz="1100" b="1" i="0" cap="small" baseline="0">
              <a:solidFill>
                <a:schemeClr val="dk1"/>
              </a:solidFill>
              <a:effectLst/>
              <a:latin typeface="+mn-lt"/>
              <a:ea typeface="+mn-ea"/>
              <a:cs typeface="+mn-cs"/>
            </a:rPr>
            <a:t>NELLA NOSTRA 3/4 ESCE IL TERZINO, NELLA LORO META' CAMPO USCITE VOI CON ERIS CHE SCALA IN MEZZO.</a:t>
          </a:r>
        </a:p>
        <a:p>
          <a:pPr eaLnBrk="1" fontAlgn="auto" latinLnBrk="0" hangingPunct="1"/>
          <a:endParaRPr lang="it-IT" sz="1100" b="1" i="0" cap="small" baseline="0">
            <a:solidFill>
              <a:schemeClr val="dk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PIU' CHE TREQUARTISTA OGGI GIOCHIAMO CON UN FALSO NOVE:  </a:t>
          </a:r>
          <a:r>
            <a:rPr kumimoji="0" lang="it-IT" sz="1100" b="1" i="0" u="sng" strike="noStrike" kern="0" cap="none" spc="0" normalizeH="0" baseline="0" noProof="0">
              <a:ln>
                <a:noFill/>
              </a:ln>
              <a:solidFill>
                <a:prstClr val="black"/>
              </a:solidFill>
              <a:effectLst/>
              <a:uLnTx/>
              <a:uFillTx/>
              <a:latin typeface="+mn-lt"/>
              <a:ea typeface="+mn-ea"/>
              <a:cs typeface="+mn-cs"/>
            </a:rPr>
            <a:t>ERIS</a:t>
          </a:r>
          <a:r>
            <a:rPr kumimoji="0" lang="it-IT" sz="1100" b="0" i="0" u="none" strike="noStrike" kern="0" cap="none" spc="0" normalizeH="0" baseline="0" noProof="0">
              <a:ln>
                <a:noFill/>
              </a:ln>
              <a:solidFill>
                <a:prstClr val="black"/>
              </a:solidFill>
              <a:effectLst/>
              <a:uLnTx/>
              <a:uFillTx/>
              <a:latin typeface="+mn-lt"/>
              <a:ea typeface="+mn-ea"/>
              <a:cs typeface="+mn-cs"/>
            </a:rPr>
            <a:t> SEI TU CHE VIENI INCONTRO AL PALLONE CHE GIOCHI DA FINTO CENTRAVANTI, VOGLIO CHE INFASE DI </a:t>
          </a:r>
          <a:r>
            <a:rPr kumimoji="0" lang="it-IT" sz="1100" b="1" i="0" u="none" strike="noStrike" kern="0" cap="none" spc="0" normalizeH="0" baseline="0" noProof="0">
              <a:ln>
                <a:noFill/>
              </a:ln>
              <a:solidFill>
                <a:prstClr val="black"/>
              </a:solidFill>
              <a:effectLst/>
              <a:uLnTx/>
              <a:uFillTx/>
              <a:latin typeface="+mn-lt"/>
              <a:ea typeface="+mn-ea"/>
              <a:cs typeface="+mn-cs"/>
            </a:rPr>
            <a:t>POSSESSO PARTI DAVANTI AL CENTRO</a:t>
          </a:r>
          <a:r>
            <a:rPr kumimoji="0" lang="it-IT" sz="1100" b="0" i="0" u="none" strike="noStrike" kern="0" cap="none" spc="0" normalizeH="0" baseline="0" noProof="0">
              <a:ln>
                <a:noFill/>
              </a:ln>
              <a:solidFill>
                <a:prstClr val="black"/>
              </a:solidFill>
              <a:effectLst/>
              <a:uLnTx/>
              <a:uFillTx/>
              <a:latin typeface="+mn-lt"/>
              <a:ea typeface="+mn-ea"/>
              <a:cs typeface="+mn-cs"/>
            </a:rPr>
            <a:t>, PER POI ABBASSARTI A RICEVERE PALLA E A GIOCARE DA 3/4 PER SMISTARLA: VOGLIO CHE TI TIRI DIETRO IL LORO CENTRALE E LO INVITI A SEGUIRTI, VOGLIO CHE CREI SPAZIO A LUZ E AGNE, QUINDI MOVIMENTO NON STATICITA', HAI GAMBA E TESTA PER FARLO STO RUOLO. HAI BUON TIRO QUINDI SE HAI OPPORTUNITA' NEGLI ULTIMI 20/25 METRI VOGLIO IL DRIBBLING SENZA PAURA E LA FINALIZZAZIONE VELOCE. GIOCA SEMPLICE MAGARI IN PROFONDITA' PER IL TAGLIO O PER LA CHIUSURA DI UN TRIANGOLO. </a:t>
          </a: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 NON POSSESSO CI VUOLE SACRIFICIO OGGI. QUINDI SCALI A DAR FASTIDIO AL LORO CENTRALE DI CENTROCAMPO IN FASE DI NON POSSESSO, E' IMPORTANTE QUESTA FASE, CHIARO?  </a:t>
          </a:r>
          <a:r>
            <a:rPr kumimoji="0" lang="it-IT" sz="1100" b="0" i="0" u="none" strike="noStrike" kern="0" cap="none" spc="0" normalizeH="0" baseline="0" noProof="0">
              <a:ln>
                <a:noFill/>
              </a:ln>
              <a:solidFill>
                <a:prstClr val="black"/>
              </a:solidFill>
              <a:effectLst/>
              <a:uLnTx/>
              <a:uFillTx/>
              <a:latin typeface="+mn-lt"/>
              <a:ea typeface="+mn-ea"/>
              <a:cs typeface="+mn-cs"/>
            </a:rPr>
            <a:t>ESCI IN PRESSING SUI CENTRALI DIFENSIVI SE PARTONO DA LI', LE DUE PUNTE STANNO TRA IL CENTRALE ED IL TERZINO.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ATTACCO:  </a:t>
          </a:r>
          <a:r>
            <a:rPr kumimoji="0" lang="it-IT" sz="1100" b="0" i="0" u="sng" strike="noStrike" kern="0" cap="none" spc="0" normalizeH="0" baseline="0" noProof="0">
              <a:ln>
                <a:noFill/>
              </a:ln>
              <a:solidFill>
                <a:prstClr val="black"/>
              </a:solidFill>
              <a:effectLst/>
              <a:uLnTx/>
              <a:uFillTx/>
              <a:latin typeface="+mn-lt"/>
              <a:ea typeface="+mn-ea"/>
              <a:cs typeface="+mn-cs"/>
            </a:rPr>
            <a:t>AGNE</a:t>
          </a: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0" i="0" u="sng" strike="noStrike" kern="0" cap="none" spc="0" normalizeH="0" baseline="0" noProof="0">
              <a:ln>
                <a:noFill/>
              </a:ln>
              <a:solidFill>
                <a:prstClr val="black"/>
              </a:solidFill>
              <a:effectLst/>
              <a:uLnTx/>
              <a:uFillTx/>
              <a:latin typeface="+mn-lt"/>
              <a:ea typeface="+mn-ea"/>
              <a:cs typeface="+mn-cs"/>
            </a:rPr>
            <a:t>E LUZ </a:t>
          </a:r>
          <a:r>
            <a:rPr kumimoji="0" lang="it-IT" sz="1100" b="0" i="0" u="none" strike="noStrike" kern="0" cap="none" spc="0" normalizeH="0" baseline="0" noProof="0">
              <a:ln>
                <a:noFill/>
              </a:ln>
              <a:solidFill>
                <a:prstClr val="black"/>
              </a:solidFill>
              <a:effectLst/>
              <a:uLnTx/>
              <a:uFillTx/>
              <a:latin typeface="+mn-lt"/>
              <a:ea typeface="+mn-ea"/>
              <a:cs typeface="+mn-cs"/>
            </a:rPr>
            <a:t>A SVARIARE SU TUTTO IL FRONTE. PUNTO DI RIFERIMENTO CENTRALE E' ERIS CHE FARA' IL CLASSICO MOVIMENTO DEL CENTRAVANTI E SMISTERA' PALLONI VOI AVETE IL COMPITO DI INFILARVI A TURNO NELLA ZONA CENTRALE, NELLO SPAZIO CHE SPERO SI LIBERERA' DIETRO ERIS, </a:t>
          </a:r>
          <a:r>
            <a:rPr kumimoji="0" lang="it-IT" sz="1100" b="1" i="0" u="none" strike="noStrike" kern="0" cap="none" spc="0" normalizeH="0" baseline="0" noProof="0">
              <a:ln>
                <a:noFill/>
              </a:ln>
              <a:solidFill>
                <a:prstClr val="black"/>
              </a:solidFill>
              <a:effectLst/>
              <a:uLnTx/>
              <a:uFillTx/>
              <a:latin typeface="+mn-lt"/>
              <a:ea typeface="+mn-ea"/>
              <a:cs typeface="+mn-cs"/>
            </a:rPr>
            <a:t>NON DANDO PUNTI DI RIFERIMENTO</a:t>
          </a:r>
          <a:r>
            <a:rPr kumimoji="0" lang="it-IT" sz="1100" b="0" i="0" u="none" strike="noStrike" kern="0" cap="none" spc="0" normalizeH="0" baseline="0" noProof="0">
              <a:ln>
                <a:noFill/>
              </a:ln>
              <a:solidFill>
                <a:prstClr val="black"/>
              </a:solidFill>
              <a:effectLst/>
              <a:uLnTx/>
              <a:uFillTx/>
              <a:latin typeface="+mn-lt"/>
              <a:ea typeface="+mn-ea"/>
              <a:cs typeface="+mn-cs"/>
            </a:rPr>
            <a:t>, QUINDI INVERTITE SPESSO LA POSIZIONE. </a:t>
          </a: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OBIETTIVO PRIMARIO DI OGGI, OVVIAMENTE DOPO IL GOL, E' QUELLO DI TENERE SU IL PALLONE, FACCIAMO RESPIRARE LA SQUADRA RAGAZZI. </a:t>
          </a: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PER I CENTROCAMPISTI: </a:t>
          </a:r>
          <a:r>
            <a:rPr kumimoji="0" lang="it-IT" sz="1100" b="1" i="0" u="none" strike="noStrike" kern="0" cap="none" spc="0" normalizeH="0" baseline="0" noProof="0">
              <a:ln>
                <a:noFill/>
              </a:ln>
              <a:solidFill>
                <a:prstClr val="black"/>
              </a:solidFill>
              <a:effectLst/>
              <a:uLnTx/>
              <a:uFillTx/>
              <a:latin typeface="+mn-lt"/>
              <a:ea typeface="+mn-ea"/>
              <a:cs typeface="+mn-cs"/>
            </a:rPr>
            <a:t>SE ERIS CI FA DA SPONDA, PROVIAMO A INFILARE QUALCHE PALLA RASOTERRA DI PRIMA PER AGNE E </a:t>
          </a:r>
          <a:r>
            <a:rPr kumimoji="0" lang="it-IT" sz="1100" b="1" i="0" u="sng" strike="noStrike" kern="0" cap="none" spc="0" normalizeH="0" baseline="0" noProof="0">
              <a:ln>
                <a:noFill/>
              </a:ln>
              <a:solidFill>
                <a:prstClr val="black"/>
              </a:solidFill>
              <a:effectLst/>
              <a:uLnTx/>
              <a:uFillTx/>
              <a:latin typeface="+mn-lt"/>
              <a:ea typeface="+mn-ea"/>
              <a:cs typeface="+mn-cs"/>
            </a:rPr>
            <a:t>LUZ</a:t>
          </a: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MA DI PRIMA EH</a:t>
          </a:r>
          <a:r>
            <a:rPr kumimoji="0" lang="it-IT" sz="1100" b="0" i="0" u="none" strike="noStrike" kern="0" cap="none" spc="0" normalizeH="0" baseline="0" noProof="0">
              <a:ln>
                <a:noFill/>
              </a:ln>
              <a:solidFill>
                <a:prstClr val="black"/>
              </a:solidFill>
              <a:effectLst/>
              <a:uLnTx/>
              <a:uFillTx/>
              <a:latin typeface="+mn-lt"/>
              <a:ea typeface="+mn-ea"/>
              <a:cs typeface="+mn-cs"/>
            </a:rPr>
            <a:t>? PROVIAMO A RISPETTARE I TEMPI DEGLI INSERIMENTI? POSSIAMO FARE LA DIFFERENZA COSI'. </a:t>
          </a: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LUZ NON MI STANCHERO' DI RIPETERTELO, SE VUOI ESSERE PERICOLOSO DEVI MUOVERTI SENZA IL PALLONE TRA I PIEDI E FARE CONTINUI TAGLI ED INSERIMENTI NELLA ZONA CENTRALE, VERSO LA PORTA. SE IMPARI A FARE IL MOVIMENTO VERSO LA PORTA, LA PALLA PRIMA O POI I NOSTRI CENTROCAMPISTI TE LA METTONO LA' DIETRO LA LINEA DIFENSIVA.</a:t>
          </a: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RICORDIAMOCI CHE I PRIMI DIFENSORI SONO LE PUNTE:  SUI CENTRALI ESCE ERIS MENTRE AGNE E LUZ STAZIONANO TRA CENTRALI E TERZINI. VOGLIO QUESTA FASE FATTA AL MEGLIO PERCHE' PRIMA RECUPERIAMO PALLA MEGLIO E' E SE LO FACCIAMO IL PIU' ALTO POSSIBILE SIAMO PIU' VICINI ALLA LORO PORTA E PIU' LONTANI DALLA NOSTRA. </a:t>
          </a: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AGNE RIENTRI TU A SALTARE IN AREA SULLE PALLE INATTIVE A SFAVORE, ERIS SE C'E BISOGNO. LUZ RESTA SU.</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ERIS/AGNE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SQUALIFICATI: PRIOLI FEDERICO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DIFFIDATI: SENSOLINI FABIO E MIGANI GIULIO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GS PIOPPA 2GG A LUCCHI SIMONE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2</xdr:row>
      <xdr:rowOff>19052</xdr:rowOff>
    </xdr:from>
    <xdr:to>
      <xdr:col>8</xdr:col>
      <xdr:colOff>352425</xdr:colOff>
      <xdr:row>154</xdr:row>
      <xdr:rowOff>0</xdr:rowOff>
    </xdr:to>
    <xdr:sp macro="" textlink="">
      <xdr:nvSpPr>
        <xdr:cNvPr id="18" name="CasellaDiTesto 17"/>
        <xdr:cNvSpPr txBox="1"/>
      </xdr:nvSpPr>
      <xdr:spPr>
        <a:xfrm>
          <a:off x="19050" y="361952"/>
          <a:ext cx="5153025" cy="24860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POCHE COSE.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QUESTO E' IL NOSTRO MOMENTO, METTIAMOCELA TUTTA E PRENDIAMOCELO! </a:t>
          </a:r>
          <a:r>
            <a:rPr lang="it-IT" sz="1100" b="1" u="none" cap="small" baseline="0">
              <a:solidFill>
                <a:schemeClr val="dk1"/>
              </a:solidFill>
              <a:latin typeface="+mn-lt"/>
              <a:ea typeface="+mn-ea"/>
              <a:cs typeface="+mn-cs"/>
            </a:rPr>
            <a:t>APPROCCIO SERENO </a:t>
          </a:r>
          <a:r>
            <a:rPr lang="it-IT" sz="1100" u="none" cap="small" baseline="0">
              <a:solidFill>
                <a:schemeClr val="dk1"/>
              </a:solidFill>
              <a:latin typeface="+mn-lt"/>
              <a:ea typeface="+mn-ea"/>
              <a:cs typeface="+mn-cs"/>
            </a:rPr>
            <a:t>AL MATCH COME SEMPRE, </a:t>
          </a:r>
          <a:r>
            <a:rPr lang="it-IT" sz="1100" b="1" u="none" cap="small" baseline="0">
              <a:solidFill>
                <a:schemeClr val="dk1"/>
              </a:solidFill>
              <a:latin typeface="+mn-lt"/>
              <a:ea typeface="+mn-ea"/>
              <a:cs typeface="+mn-cs"/>
            </a:rPr>
            <a:t>POSITIVITA' MENTALE E CONSAPEVOLEZZA DEL GRUPPO CHE SIAMO. </a:t>
          </a:r>
          <a:r>
            <a:rPr lang="it-IT" sz="1100" u="none" cap="small" baseline="0">
              <a:solidFill>
                <a:schemeClr val="dk1"/>
              </a:solidFill>
              <a:latin typeface="+mn-lt"/>
              <a:ea typeface="+mn-ea"/>
              <a:cs typeface="+mn-cs"/>
            </a:rPr>
            <a:t>MASSIMO RISPETTO PER L'AVVERSARIO CHE CI TROVIAMO DI FRONTE: HA ELIMINATO PRATISSOLO E POVIGLIO. TANTO DI CAPPELLO, MA SE </a:t>
          </a:r>
          <a:r>
            <a:rPr lang="it-IT" sz="1100" b="1" u="none" cap="small" baseline="0">
              <a:solidFill>
                <a:schemeClr val="dk1"/>
              </a:solidFill>
              <a:latin typeface="+mn-lt"/>
              <a:ea typeface="+mn-ea"/>
              <a:cs typeface="+mn-cs"/>
            </a:rPr>
            <a:t>LASCIAMO LITRI DI SUDORE</a:t>
          </a:r>
          <a:r>
            <a:rPr lang="it-IT" sz="1100" u="none" cap="small" baseline="0">
              <a:solidFill>
                <a:schemeClr val="dk1"/>
              </a:solidFill>
              <a:latin typeface="+mn-lt"/>
              <a:ea typeface="+mn-ea"/>
              <a:cs typeface="+mn-cs"/>
            </a:rPr>
            <a:t>, CI METTIAMO I </a:t>
          </a:r>
          <a:r>
            <a:rPr lang="it-IT" sz="1100" b="1" u="none" cap="small" baseline="0">
              <a:solidFill>
                <a:schemeClr val="dk1"/>
              </a:solidFill>
              <a:latin typeface="+mn-lt"/>
              <a:ea typeface="+mn-ea"/>
              <a:cs typeface="+mn-cs"/>
            </a:rPr>
            <a:t>MARONI,</a:t>
          </a:r>
          <a:r>
            <a:rPr lang="it-IT" sz="1100" u="none" cap="small" baseline="0">
              <a:solidFill>
                <a:schemeClr val="dk1"/>
              </a:solidFill>
              <a:latin typeface="+mn-lt"/>
              <a:ea typeface="+mn-ea"/>
              <a:cs typeface="+mn-cs"/>
            </a:rPr>
            <a:t> METTIAMO LA MASSIMA </a:t>
          </a:r>
          <a:r>
            <a:rPr lang="it-IT" sz="1100" b="1" u="none" cap="small" baseline="0">
              <a:solidFill>
                <a:schemeClr val="dk1"/>
              </a:solidFill>
              <a:latin typeface="+mn-lt"/>
              <a:ea typeface="+mn-ea"/>
              <a:cs typeface="+mn-cs"/>
            </a:rPr>
            <a:t>CONCENTRAZIONE</a:t>
          </a:r>
          <a:r>
            <a:rPr lang="it-IT" sz="1100" u="none" cap="small" baseline="0">
              <a:solidFill>
                <a:schemeClr val="dk1"/>
              </a:solidFill>
              <a:latin typeface="+mn-lt"/>
              <a:ea typeface="+mn-ea"/>
              <a:cs typeface="+mn-cs"/>
            </a:rPr>
            <a:t> SU OGNI PALLA E LA </a:t>
          </a:r>
          <a:r>
            <a:rPr lang="it-IT" sz="1100" b="1" u="none" cap="small" baseline="0">
              <a:solidFill>
                <a:schemeClr val="dk1"/>
              </a:solidFill>
              <a:latin typeface="+mn-lt"/>
              <a:ea typeface="+mn-ea"/>
              <a:cs typeface="+mn-cs"/>
            </a:rPr>
            <a:t>DISPONIBILITA' AL SACRIFICIO </a:t>
          </a:r>
          <a:r>
            <a:rPr lang="it-IT" sz="1100" u="none" cap="small" baseline="0">
              <a:solidFill>
                <a:schemeClr val="dk1"/>
              </a:solidFill>
              <a:latin typeface="+mn-lt"/>
              <a:ea typeface="+mn-ea"/>
              <a:cs typeface="+mn-cs"/>
            </a:rPr>
            <a:t>PER AIUTARE I COMPAGNI, OGGI LA PORTIAMO A CASA.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QUESTE PARTITE SI VINCONO COSI'. MAI SUPERFICIALI, MAI STACCARE LA SPINA FINCHE' NON SAREMO SOTTO LA DOCCIA. LO DICEVO VENERDI' AL CAMPO. SONO GLI EPISODI, I DETTAGLI CHE IL PIU' DELLE VOLTE DECIDONO QUESTE PARTITE.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PERCIO' MASSIMA ATTENZIONE NELLE SOLITE COSE IN CUI PECCHIAMO, I DISIMPEGNI DIETRO, LE RIMESSE LATERALI, LE PALLE INATTIVE.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FACCIAMO TESORO DELLE ESPERIENZE DEGLI ANNI PASSATI QUANDO ARRIVAVAMO TROPPO TIRATI E TESI A QUESTI APPUNTAMENTI. </a:t>
          </a:r>
          <a:r>
            <a:rPr kumimoji="0" lang="it-IT" sz="1100" b="1" i="0" u="none" strike="noStrike" kern="0" cap="small" spc="0" normalizeH="0" baseline="0" noProof="0">
              <a:ln>
                <a:noFill/>
              </a:ln>
              <a:solidFill>
                <a:prstClr val="black"/>
              </a:solidFill>
              <a:effectLst/>
              <a:uLnTx/>
              <a:uFillTx/>
              <a:latin typeface="+mn-lt"/>
              <a:ea typeface="+mn-ea"/>
              <a:cs typeface="+mn-cs"/>
            </a:rPr>
            <a:t>STIAMO SERENI</a:t>
          </a:r>
          <a:r>
            <a:rPr kumimoji="0" lang="it-IT" sz="1100" b="0" i="0" u="none" strike="noStrike" kern="0" cap="small" spc="0" normalizeH="0" baseline="0" noProof="0">
              <a:ln>
                <a:noFill/>
              </a:ln>
              <a:solidFill>
                <a:prstClr val="black"/>
              </a:solidFill>
              <a:effectLst/>
              <a:uLnTx/>
              <a:uFillTx/>
              <a:latin typeface="+mn-lt"/>
              <a:ea typeface="+mn-ea"/>
              <a:cs typeface="+mn-cs"/>
            </a:rPr>
            <a:t>, CURIAMO I DETTAGLI IN OGNI ANGOLO DI CAMPO, GIOCHIAMO COL CRONOMETRO SE SARA' NECESSARIO, DAVANTI PRENDIAMO FALLI E FACCIAMO RESPIRARE LA SQUADRA, DIETRO ATTENZIONE AI DISIMPEGNI (NON E' NATALE E NON HANNO BISOGNO DI REGALI, NEL DUBBIO SPAZZO! QUESTA E' LA REGOLA N.1). LE QUALITA' PER VINCERE LE ABBIAMO METTIAMOCI </a:t>
          </a:r>
          <a:r>
            <a:rPr kumimoji="0" lang="it-IT" sz="1100" b="1" i="0" u="none" strike="noStrike" kern="0" cap="small" spc="0" normalizeH="0" baseline="0" noProof="0">
              <a:ln>
                <a:noFill/>
              </a:ln>
              <a:solidFill>
                <a:prstClr val="black"/>
              </a:solidFill>
              <a:effectLst/>
              <a:uLnTx/>
              <a:uFillTx/>
              <a:latin typeface="+mn-lt"/>
              <a:ea typeface="+mn-ea"/>
              <a:cs typeface="+mn-cs"/>
            </a:rPr>
            <a:t>IL CUORE E USIAMO LA TESTA RAGA</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OGNUNO DIA IL MEGLIO DI SE'.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LA FAREMO NOI, SE RIUSCIAMO A GIOCARE LA PALLA BENE, SE NO SI GIOCA SUL CENTRAVANTI E SI CERCA LA SPIZZATA PER L'INSERIMENTO DI LUCIO, O LA SPONDA PER IL 3/4.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DUE PAROLE SU DI LORO, SU 16 PARTITE HAN FATTO 40 GOL SUBITI 19: GIOCANO CON DAVANTI UN ATTACCANTE PIAZZATO IL CLASSICO CENTRAVANTI (BARTOLI, 6 GOL) E UNO BREVILINEO PIU' MOBILE (ORLANDINI, 5 GOL) CHE TENDE A PARTIRE DA DIETRO E AD INFILARSI NEGLI SPAZI. BRAVI A RIPARTIRE IN CONTROPIEDE, QUINDI DIETRO ANDRA’ RIPETUTA LA PARTITA DI BORETTO, CON LA STESSA PERFEZIONE. PULITI E DECISI, NON CONCEDERE PUNIZIONI O METRI A QUESTA GENTE QUA, HANNO UNO CHE LE TIRA MOLTO BENE (CERVI). LO SCARICO PALLA DEVE ESSERE PRECISO, NESSUN TENTENNAMENTO O ESITAZIONE. L'ERRORE VIENE PUNITO, QUESTI NON TI PERDONANO NULLA. ATTENZIONE SUI CORNER AL LORO CENTROCAMPISTA PIU’ PROLIFICO FACCHINI 10GOL DI TESTA, VITTO LO PRENDI TU CHE LO PUOI TENERE FISICAMENTE, MEGLIO TU A RUOTA SEGUI IL PALLONE.</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MEGLIO, ABI/ LILLO, VITTO, FLACO/ ERIS/ BREV, LUZ.</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CERCHIAMO IL SOLITO APPROCCIO, CON DIFESA ALTA E GIRO PALLA VELOCE NELLA META' CAMPO AVVERSARIA. OGGI MI ASPETTO CHE CE LO FACCIANO FARE. OK GIOCHIAMO NELLA LORO META' CAMPO MA GIRO PALLA VELOCE E QUINDI PASSAGGI DI PRIMA O DI SECONDA. NICO LO DICO A TE SOPRATTUTTO: ZERO PALLA TRA I PIEDI OGGI. NON C'E' IL TEMPO DI STOPPARE FARE TRE TOCCHI E LANCIARE.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COL SOLITO COMPITO: SCARICO E MI PROPONGO PERO' ATTENZIONE ALLA LINEA E A SCALARE.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FRANZ E ABI, DIETRO HO BISOGNO DI UNA PARTITA TATTICAMENTE PERFETTA MASSIMA ATTENZIONE A NON LASCIARE METRI IMPORTANTI, E COMUNQUE VOGLIO I DUE INTERNI PRONTI A DAR MAN FORTE CON RADDOPPI.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E' FONDAMENTALE ESSERE AGGRESSIVI NEI FRANGENTI IN CUI ULTIMAMENTE SIAMO CARENTI: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OGNUNO NE  BATTEZZA UNO E SE LO TIENE STRETTO. VITTO PRENDI SEMPRE TU FACCHINI. FLACO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MEGLIO HAI PIEDE E TESTA PER FARE PARTIRE IL GIOCO DA DIETRO, QUINDI PROVA SE C'E' SPAZIO L'IMBECCATA PER ERIS O LA VERTICALE PER LE PUNTE.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SOLITA LETTURA DELLA GIOCATA E TEMPO DI GIOCATA . SENSO DELLA POSIZIONE.  MOVIMENTI IN ORIZZONTALE E MAI IN VERTICALE (NON FARTI TIRARE FUORI POSIZIONE) GIOCATE SEMPLICI E VELOCI CHE VOGLIO DA 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PROVARE SPESSO IL CAMBIO CAMPO PER ALLARGARE IL GIOCO IN MANIERA VELOCE, SE I TERZINI SALGONO.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CHE PROVI A VERTICALIZZARE PER IL CENTRAVANTI O INSERIMENTI DI LUZ'.</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LILLO TIENI LA POSIZIONE DI MEZZALA DESTRA, NON TI ABBASSARE A PRENDERE PALLA E CERCA DI DARE GEOMETRIE CON ERIS.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NON C'E' SPAZIO PER ANARCHIE DI POSIZIONE O TATTICHE E NON VOGLIO SENTIRE BESTEMMIE.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COMPITO IMPORTANTE: ESTRO E SACRIFICIO. IN NON POSSESSO TI VOGLIO DIETRO LA LINEA DELLA PALLA FAI UN PASSO IN MEZZO IN MODO CHE LE NOSTRE MEZZ'ALI POSSANO SCIVOLARE SULL'ESTERNO. NEGLI ULTIMI 20/25 METRI VOGLIO IL DRIBBLING SENZA PAURA E LA FINALIZZAZIONE VELOCE CHE SIA IL CROSS, L'UNO-DUE O IL TIRO. GIOCA SEMPLICE.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E LUZ. GIOCATE VICINI, TRIANGOLO, SCAMBIO STRETTO E VIA. UNO VIENE INCONTRO L'ALTRO VA. TENETE SU' LA PALLA. E RICORDATEVI CHE CON LA GIOCATA SEMPLICE SPESSO SI ARRIVA IN PORTA. LUZ SEI MIGLIORATO TANTISSIMO IN FASE DI GIOCO CON I COMPAGNI: SCARICO DI PRIMA E VIA. VORREI UNA COSA: UNO-DUE E TIRI DA FUORI, CERCHIAMO LA CONCLUSIONE NELLO SPECCHIO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RIENTRI A SALTARE IN AREA SULLE PALLE INATTIVE A SFAVORE. SE RECUPERIAMO PALLA PRONTI A SFRUTTARE LA RIPARTENZA IN VELOCITA'.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NICO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MEGLIO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82</xdr:row>
      <xdr:rowOff>0</xdr:rowOff>
    </xdr:to>
    <xdr:sp macro="" textlink="">
      <xdr:nvSpPr>
        <xdr:cNvPr id="2" name="CasellaDiTesto 1"/>
        <xdr:cNvSpPr txBox="1"/>
      </xdr:nvSpPr>
      <xdr:spPr>
        <a:xfrm>
          <a:off x="47625" y="380997"/>
          <a:ext cx="5153025" cy="13201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sz="1100" u="none" cap="small" baseline="0">
            <a:solidFill>
              <a:schemeClr val="dk1"/>
            </a:solidFill>
            <a:latin typeface="+mn-lt"/>
            <a:ea typeface="+mn-ea"/>
            <a:cs typeface="+mn-cs"/>
          </a:endParaRPr>
        </a:p>
        <a:p>
          <a:r>
            <a:rPr lang="it-IT" sz="1100" cap="small">
              <a:solidFill>
                <a:schemeClr val="dk1"/>
              </a:solidFill>
              <a:latin typeface="+mn-lt"/>
              <a:ea typeface="+mn-ea"/>
              <a:cs typeface="+mn-cs"/>
            </a:rPr>
            <a:t>E'</a:t>
          </a:r>
          <a:r>
            <a:rPr lang="it-IT" sz="1100" cap="small" baseline="0">
              <a:solidFill>
                <a:schemeClr val="dk1"/>
              </a:solidFill>
              <a:latin typeface="+mn-lt"/>
              <a:ea typeface="+mn-ea"/>
              <a:cs typeface="+mn-cs"/>
            </a:rPr>
            <a:t> IMPORTANTE </a:t>
          </a:r>
          <a:r>
            <a:rPr lang="it-IT" sz="1100" cap="small">
              <a:solidFill>
                <a:schemeClr val="dk1"/>
              </a:solidFill>
              <a:latin typeface="+mn-lt"/>
              <a:ea typeface="+mn-ea"/>
              <a:cs typeface="+mn-cs"/>
            </a:rPr>
            <a:t>INNANZITUTTO L'</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GIA' DAL RISCALDAMENTO. ABITUIAMOCI A FARLO FIN DA SUBITO ANCHE</a:t>
          </a:r>
          <a:r>
            <a:rPr lang="it-IT" sz="1100" cap="small" baseline="0">
              <a:solidFill>
                <a:schemeClr val="dk1"/>
              </a:solidFill>
              <a:latin typeface="+mn-lt"/>
              <a:ea typeface="+mn-ea"/>
              <a:cs typeface="+mn-cs"/>
            </a:rPr>
            <a:t> NELLE AMICHEVOLI</a:t>
          </a:r>
          <a:r>
            <a:rPr lang="it-IT" sz="1100"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CAMPO POI VOGLIO ORDINE E </a:t>
          </a:r>
          <a:r>
            <a:rPr lang="it-IT" sz="1100" b="1" cap="small">
              <a:solidFill>
                <a:schemeClr val="dk1"/>
              </a:solidFill>
              <a:latin typeface="+mn-lt"/>
              <a:ea typeface="+mn-ea"/>
              <a:cs typeface="+mn-cs"/>
            </a:rPr>
            <a:t>GIOCATE SEMPLICI</a:t>
          </a:r>
          <a:r>
            <a:rPr lang="it-IT" sz="1100" cap="small">
              <a:solidFill>
                <a:schemeClr val="dk1"/>
              </a:solidFill>
              <a:latin typeface="+mn-lt"/>
              <a:ea typeface="+mn-ea"/>
              <a:cs typeface="+mn-cs"/>
            </a:rPr>
            <a:t>.  </a:t>
          </a:r>
          <a:r>
            <a:rPr lang="it-IT" sz="1100" cap="small" baseline="0">
              <a:solidFill>
                <a:schemeClr val="dk1"/>
              </a:solidFill>
              <a:effectLst/>
              <a:latin typeface="+mn-lt"/>
              <a:ea typeface="+mn-ea"/>
              <a:cs typeface="+mn-cs"/>
            </a:rPr>
            <a:t>RESTIAMO ORDINATI E TRANQUILLI E PROVIAMO A GIOCARE LA PALLA  COME SEMPRE CON </a:t>
          </a:r>
          <a:r>
            <a:rPr lang="it-IT" sz="1100" b="1" cap="small">
              <a:solidFill>
                <a:schemeClr val="dk1"/>
              </a:solidFill>
              <a:effectLst/>
              <a:latin typeface="+mn-lt"/>
              <a:ea typeface="+mn-ea"/>
              <a:cs typeface="+mn-cs"/>
            </a:rPr>
            <a:t>GIOCATE SEMPLICI.</a:t>
          </a:r>
          <a:r>
            <a:rPr lang="it-IT" sz="1100" b="1" cap="small" baseline="0">
              <a:solidFill>
                <a:schemeClr val="dk1"/>
              </a:solidFill>
              <a:effectLst/>
              <a:latin typeface="+mn-lt"/>
              <a:ea typeface="+mn-ea"/>
              <a:cs typeface="+mn-cs"/>
            </a:rPr>
            <a:t>  </a:t>
          </a:r>
          <a:endParaRPr lang="it-IT">
            <a:effectLst/>
          </a:endParaRPr>
        </a:p>
        <a:p>
          <a:r>
            <a:rPr lang="it-IT" sz="1100" cap="small">
              <a:solidFill>
                <a:schemeClr val="dk1"/>
              </a:solidFill>
              <a:latin typeface="+mn-lt"/>
              <a:ea typeface="+mn-ea"/>
              <a:cs typeface="+mn-cs"/>
            </a:rPr>
            <a:t>MASSIMA CONCENTRAZIONE E MASSIMO IMPEGNO.</a:t>
          </a:r>
          <a:r>
            <a:rPr lang="it-IT" sz="1100" cap="small" baseline="0">
              <a:solidFill>
                <a:schemeClr val="dk1"/>
              </a:solidFill>
              <a:latin typeface="+mn-lt"/>
              <a:ea typeface="+mn-ea"/>
              <a:cs typeface="+mn-cs"/>
            </a:rPr>
            <a:t>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QUANDO</a:t>
          </a:r>
          <a:r>
            <a:rPr lang="it-IT" sz="1100" cap="small" baseline="0">
              <a:solidFill>
                <a:schemeClr val="dk1"/>
              </a:solidFill>
              <a:latin typeface="+mn-lt"/>
              <a:ea typeface="+mn-ea"/>
              <a:cs typeface="+mn-cs"/>
            </a:rPr>
            <a:t> AVREMO LA PALLA, </a:t>
          </a:r>
          <a:r>
            <a:rPr lang="it-IT" sz="1100" cap="small">
              <a:solidFill>
                <a:schemeClr val="dk1"/>
              </a:solidFill>
              <a:latin typeface="+mn-lt"/>
              <a:ea typeface="+mn-ea"/>
              <a:cs typeface="+mn-cs"/>
            </a:rPr>
            <a:t>PROVIAMO</a:t>
          </a:r>
          <a:r>
            <a:rPr lang="it-IT" sz="1100" cap="small" baseline="0">
              <a:solidFill>
                <a:schemeClr val="dk1"/>
              </a:solidFill>
              <a:latin typeface="+mn-lt"/>
              <a:ea typeface="+mn-ea"/>
              <a:cs typeface="+mn-cs"/>
            </a:rPr>
            <a:t> A </a:t>
          </a:r>
          <a:r>
            <a:rPr lang="it-IT" sz="1100" b="1" cap="small" baseline="0">
              <a:solidFill>
                <a:schemeClr val="dk1"/>
              </a:solidFill>
              <a:latin typeface="+mn-lt"/>
              <a:ea typeface="+mn-ea"/>
              <a:cs typeface="+mn-cs"/>
            </a:rPr>
            <a:t>GESTIRE  IL POSSESSO IN MANIERA RAPIDA</a:t>
          </a:r>
          <a:r>
            <a:rPr lang="it-IT" sz="1100" b="0" cap="small" baseline="0">
              <a:solidFill>
                <a:schemeClr val="dk1"/>
              </a:solidFill>
              <a:latin typeface="+mn-lt"/>
              <a:ea typeface="+mn-ea"/>
              <a:cs typeface="+mn-cs"/>
            </a:rPr>
            <a:t> (</a:t>
          </a:r>
          <a:r>
            <a:rPr lang="it-IT" sz="1100" cap="small" baseline="0">
              <a:solidFill>
                <a:schemeClr val="dk1"/>
              </a:solidFill>
              <a:latin typeface="+mn-lt"/>
              <a:ea typeface="+mn-ea"/>
              <a:cs typeface="+mn-cs"/>
            </a:rPr>
            <a:t>DUE TOCCHI E VIA). </a:t>
          </a:r>
          <a:r>
            <a:rPr lang="it-IT" sz="1100" b="1" cap="small" baseline="0">
              <a:solidFill>
                <a:schemeClr val="dk1"/>
              </a:solidFill>
              <a:latin typeface="+mn-lt"/>
              <a:ea typeface="+mn-ea"/>
              <a:cs typeface="+mn-cs"/>
            </a:rPr>
            <a:t>PROVARE A COSTRUIRE L'AZIONE</a:t>
          </a:r>
          <a:r>
            <a:rPr lang="it-IT" sz="1100" cap="small" baseline="0">
              <a:solidFill>
                <a:schemeClr val="dk1"/>
              </a:solidFill>
              <a:latin typeface="+mn-lt"/>
              <a:ea typeface="+mn-ea"/>
              <a:cs typeface="+mn-cs"/>
            </a:rPr>
            <a:t>, OSSIA </a:t>
          </a:r>
          <a:r>
            <a:rPr lang="it-IT" sz="1100" b="1" cap="small" baseline="0">
              <a:solidFill>
                <a:schemeClr val="dk1"/>
              </a:solidFill>
              <a:latin typeface="+mn-lt"/>
              <a:ea typeface="+mn-ea"/>
              <a:cs typeface="+mn-cs"/>
            </a:rPr>
            <a:t>PASSANDO PER IL CENTRO.</a:t>
          </a:r>
        </a:p>
        <a:p>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r>
            <a:rPr lang="it-IT" sz="1100" cap="small">
              <a:solidFill>
                <a:schemeClr val="dk1"/>
              </a:solidFill>
              <a:latin typeface="+mn-lt"/>
              <a:ea typeface="+mn-ea"/>
              <a:cs typeface="+mn-cs"/>
            </a:rPr>
            <a:t>-  CURIAMO LE </a:t>
          </a:r>
          <a:r>
            <a:rPr lang="it-IT" sz="1100" b="1" cap="small">
              <a:solidFill>
                <a:schemeClr val="dk1"/>
              </a:solidFill>
              <a:latin typeface="+mn-lt"/>
              <a:ea typeface="+mn-ea"/>
              <a:cs typeface="+mn-cs"/>
            </a:rPr>
            <a:t>DISTANZE  TRA REPARTI</a:t>
          </a:r>
          <a:r>
            <a:rPr lang="it-IT" sz="1100" cap="small" baseline="0">
              <a:solidFill>
                <a:schemeClr val="dk1"/>
              </a:solidFill>
              <a:latin typeface="+mn-lt"/>
              <a:ea typeface="+mn-ea"/>
              <a:cs typeface="+mn-cs"/>
            </a:rPr>
            <a:t>, ABITUIAMOCI A GUARDARCI INTORNO E A MUOVERCI DA SQUADRA.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VOGLIO</a:t>
          </a:r>
          <a:r>
            <a:rPr lang="it-IT" sz="1100" cap="small" baseline="0">
              <a:solidFill>
                <a:schemeClr val="dk1"/>
              </a:solidFill>
              <a:latin typeface="+mn-lt"/>
              <a:ea typeface="+mn-ea"/>
              <a:cs typeface="+mn-cs"/>
            </a:rPr>
            <a:t> CHE </a:t>
          </a:r>
          <a:r>
            <a:rPr lang="it-IT" sz="1100" b="1" cap="small">
              <a:solidFill>
                <a:schemeClr val="dk1"/>
              </a:solidFill>
              <a:latin typeface="+mn-lt"/>
              <a:ea typeface="+mn-ea"/>
              <a:cs typeface="+mn-cs"/>
            </a:rPr>
            <a:t>CERCHIAMO DI PIU' IL CENTRAVANTI </a:t>
          </a:r>
          <a:r>
            <a:rPr lang="it-IT" sz="1100" cap="small">
              <a:solidFill>
                <a:schemeClr val="dk1"/>
              </a:solidFill>
              <a:latin typeface="+mn-lt"/>
              <a:ea typeface="+mn-ea"/>
              <a:cs typeface="+mn-cs"/>
            </a:rPr>
            <a:t>CHE VIENE INCONTRO  E CHE ACCOMPAGNIAMO L'AZIONE. </a:t>
          </a:r>
        </a:p>
        <a:p>
          <a:r>
            <a:rPr lang="it-IT" sz="1100" cap="small">
              <a:solidFill>
                <a:schemeClr val="dk1"/>
              </a:solidFill>
              <a:latin typeface="+mn-lt"/>
              <a:ea typeface="+mn-ea"/>
              <a:cs typeface="+mn-cs"/>
            </a:rPr>
            <a:t>-  SE SIAMO IN ZONA </a:t>
          </a:r>
          <a:r>
            <a:rPr lang="it-IT" sz="1100" b="1" cap="small">
              <a:solidFill>
                <a:schemeClr val="dk1"/>
              </a:solidFill>
              <a:latin typeface="+mn-lt"/>
              <a:ea typeface="+mn-ea"/>
              <a:cs typeface="+mn-cs"/>
            </a:rPr>
            <a:t>TIRO SI PROVA</a:t>
          </a:r>
          <a:endParaRPr lang="it-IT" sz="1100" b="1" cap="small" baseline="0">
            <a:solidFill>
              <a:schemeClr val="dk1"/>
            </a:solidFill>
            <a:latin typeface="+mn-lt"/>
            <a:ea typeface="+mn-ea"/>
            <a:cs typeface="+mn-cs"/>
          </a:endParaRPr>
        </a:p>
        <a:p>
          <a:r>
            <a:rPr lang="it-IT" sz="1100" cap="small" baseline="0">
              <a:solidFill>
                <a:schemeClr val="dk1"/>
              </a:solidFill>
              <a:latin typeface="+mn-lt"/>
              <a:ea typeface="+mn-ea"/>
              <a:cs typeface="+mn-cs"/>
            </a:rPr>
            <a:t>- CAPIRE QUANDO E' IL MOMENTO DI RALLENTARE UN POCO IL RITMO E RECUPERARE FIATO. ANDIAMO SEMPRE AI 2000, NON VA BENE. SE SIAMO IN DEBITO LE DISTANZE  AUMENTANO, SI RISCHIANO INFILATE. GIROPALLA E SI RIFIATA.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effectLst/>
              <a:latin typeface="+mn-lt"/>
              <a:ea typeface="+mn-ea"/>
              <a:cs typeface="+mn-cs"/>
            </a:rPr>
            <a:t>FORMAZIONE   1 TEMPO: </a:t>
          </a:r>
          <a:r>
            <a:rPr lang="it-IT" sz="1100" cap="small" baseline="0">
              <a:solidFill>
                <a:schemeClr val="dk1"/>
              </a:solidFill>
              <a:effectLst/>
              <a:latin typeface="+mn-lt"/>
              <a:ea typeface="+mn-ea"/>
              <a:cs typeface="+mn-cs"/>
            </a:rPr>
            <a:t>ROSSO /FRANZ-NICO-GIAN- ABI /VITTO/GUERRO - ZI/ VENTU/ REX - GINO</a:t>
          </a:r>
          <a:endParaRPr lang="it-IT">
            <a:effectLst/>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PROVIAMO QUALCHE MOVIMENTO:</a:t>
          </a:r>
          <a:r>
            <a:rPr lang="it-IT" sz="1100" cap="small" baseline="0">
              <a:solidFill>
                <a:schemeClr val="dk1"/>
              </a:solidFill>
              <a:latin typeface="+mn-lt"/>
              <a:ea typeface="+mn-ea"/>
              <a:cs typeface="+mn-cs"/>
            </a:rPr>
            <a:t> PALLA ALLA PUNTA, APPOGGIO ALL'INTERNO, FILTRANTE PER IL TAGLIO DELL'ALTRA PUNTA. PROVIAMO QUALCHE </a:t>
          </a:r>
          <a:r>
            <a:rPr lang="it-IT" sz="1100" cap="small">
              <a:solidFill>
                <a:schemeClr val="dk1"/>
              </a:solidFill>
              <a:latin typeface="+mn-lt"/>
              <a:ea typeface="+mn-ea"/>
              <a:cs typeface="+mn-cs"/>
            </a:rPr>
            <a:t>CAMBIO CAMPO PER L'INSERIMENTO DEL TERZINO</a:t>
          </a:r>
          <a:r>
            <a:rPr lang="it-IT" sz="1100" cap="small" baseline="0">
              <a:solidFill>
                <a:schemeClr val="dk1"/>
              </a:solidFill>
              <a:latin typeface="+mn-lt"/>
              <a:ea typeface="+mn-ea"/>
              <a:cs typeface="+mn-cs"/>
            </a:rPr>
            <a:t> QUANDO SIAMO CHIUSI DA UN LATO.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SEGUIAMO L'AZIONE SE SI SVOLGE DALL'ALTRA PARTE.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VENTU HAI LIBERTA’ DI MOVIMENTO, IN NON POSSESSO DAI UNA MANO AL NOSTRO CENTROCAMPO.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GINO VAI INCONTRO PER LA GIOCATA E LO SCAMBIO COL CENTROCAMPISTA, L'ALTRO VA IN PROFONDITA'</a:t>
          </a:r>
          <a:r>
            <a:rPr lang="it-IT" sz="1100" cap="small" baseline="0">
              <a:solidFill>
                <a:schemeClr val="dk1"/>
              </a:solidFill>
              <a:latin typeface="+mn-lt"/>
              <a:ea typeface="+mn-ea"/>
              <a:cs typeface="+mn-cs"/>
            </a:rPr>
            <a:t> PER RICEVERE IL FILTRANTE. </a:t>
          </a:r>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effectLst/>
              <a:latin typeface="+mn-lt"/>
              <a:ea typeface="+mn-ea"/>
              <a:cs typeface="+mn-cs"/>
            </a:rPr>
            <a:t>FORMAZIONE   2 TEMPO: </a:t>
          </a:r>
          <a:r>
            <a:rPr lang="it-IT" sz="1100" cap="small" baseline="0">
              <a:solidFill>
                <a:schemeClr val="dk1"/>
              </a:solidFill>
              <a:effectLst/>
              <a:latin typeface="+mn-lt"/>
              <a:ea typeface="+mn-ea"/>
              <a:cs typeface="+mn-cs"/>
            </a:rPr>
            <a:t>ROSSO /MAIC-MEGLIO-MAURI- ABI /LUZ -PAOLO - ERIS- FELIX / VENTU - GINO (BREV)</a:t>
          </a:r>
          <a:endParaRPr lang="it-IT">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effectLst/>
              <a:latin typeface="+mn-lt"/>
              <a:ea typeface="+mn-ea"/>
              <a:cs typeface="+mn-cs"/>
            </a:rPr>
            <a:t>SECONDO TEMPO RIPROVIAMO IL 442. DIFESA A 4, CENTROCAMPO A 4 IN LINEA, DUE PUNTE D'AREA. E' UN MODULO DI GIOCO CHE NON ABBIAMO ANCORA AVUTO MODO DI PROVARE IN ALLENAMENTO. VORREI VEDERE LA COPPIA DI CC SMISTARE IL GIOCO E PRESIDIARE LA POSIZIONE TENENDO LE DISTANZE FRA I REPARTI, LE CATENE LATERALI TERZINO-ESTERNO MUOVERSI IN MANIERA COORDINATA  CERCANDO LA SOVRAPPOSIZIONE, POSSIBILMENTE ARRIVANDO AL CROSS DA FONDO CAMPO PER LE DUE PUNTE: LA DAVANTI ABBIAMO DUE PRIME PUNTE DA AREA. </a:t>
          </a:r>
          <a:endParaRPr lang="it-IT">
            <a:effectLst/>
          </a:endParaRPr>
        </a:p>
        <a:p>
          <a:pPr eaLnBrk="1" fontAlgn="auto" latinLnBrk="0" hangingPunct="1"/>
          <a:r>
            <a:rPr lang="it-IT" sz="1100" cap="small" baseline="0">
              <a:solidFill>
                <a:schemeClr val="dk1"/>
              </a:solidFill>
              <a:effectLst/>
              <a:latin typeface="+mn-lt"/>
              <a:ea typeface="+mn-ea"/>
              <a:cs typeface="+mn-cs"/>
            </a:rPr>
            <a:t>- SE IL TERZINO GIOCA SULL'ESTERNO DAVANTI A LUI CHE GLI VIENE INCONTRO, POI VOGLIO CHE SI SOVRAPPONGA: L'ESTERNO RESTA E SCARICA SUL CENTROCAMPISTA CHE CHIUDE L'AZIONE  COL TERZINO PER MANDARLO AL CROSS.</a:t>
          </a:r>
          <a:endParaRPr lang="it-IT">
            <a:effectLst/>
          </a:endParaRPr>
        </a:p>
        <a:p>
          <a:pPr eaLnBrk="1" fontAlgn="auto" latinLnBrk="0" hangingPunct="1"/>
          <a:r>
            <a:rPr lang="it-IT" sz="1100" cap="small" baseline="0">
              <a:solidFill>
                <a:schemeClr val="dk1"/>
              </a:solidFill>
              <a:effectLst/>
              <a:latin typeface="+mn-lt"/>
              <a:ea typeface="+mn-ea"/>
              <a:cs typeface="+mn-cs"/>
            </a:rPr>
            <a:t>- SE IL TERZINO GIOCA SUL CC, QUEST'ULTIMO PUO' CERCARE O LA PUNTA CHE VIENE INCONTRO O L'ESTERNO CHE AVRA' ATTACCATO LA PROFONDITA'. </a:t>
          </a:r>
          <a:endParaRPr lang="it-IT">
            <a:effectLst/>
          </a:endParaRPr>
        </a:p>
        <a:p>
          <a:pPr eaLnBrk="1" fontAlgn="auto" latinLnBrk="0" hangingPunct="1"/>
          <a:r>
            <a:rPr lang="it-IT" sz="1100" b="1" cap="small">
              <a:solidFill>
                <a:schemeClr val="dk1"/>
              </a:solidFill>
              <a:effectLst/>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a:t>
          </a:r>
          <a:r>
            <a:rPr lang="it-IT" sz="1100" cap="small">
              <a:solidFill>
                <a:schemeClr val="dk1"/>
              </a:solidFill>
              <a:effectLst/>
              <a:latin typeface="+mn-lt"/>
              <a:ea typeface="+mn-ea"/>
              <a:cs typeface="+mn-cs"/>
            </a:rPr>
            <a:t>Nel frattempo, almeno uno dei due centrocampisti è posizionato subito fuori dall’area per eventuali ribattute. </a:t>
          </a:r>
          <a:endParaRPr lang="it-IT">
            <a:effectLst/>
          </a:endParaRPr>
        </a:p>
        <a:p>
          <a:pPr eaLnBrk="1" fontAlgn="auto" latinLnBrk="0" hangingPunct="1"/>
          <a:r>
            <a:rPr lang="it-IT" sz="1100" cap="small" baseline="0">
              <a:solidFill>
                <a:schemeClr val="dk1"/>
              </a:solidFill>
              <a:effectLst/>
              <a:latin typeface="+mn-lt"/>
              <a:ea typeface="+mn-ea"/>
              <a:cs typeface="+mn-cs"/>
            </a:rPr>
            <a:t>IL 4/4/2 SE INTERPRETATO BENE E' PER ME UN MODULO VALIDISSIMO: FONDAMENTALE PERO' E' CHE </a:t>
          </a:r>
          <a:r>
            <a:rPr lang="it-IT" sz="1100" b="1" cap="small" baseline="0">
              <a:solidFill>
                <a:schemeClr val="dk1"/>
              </a:solidFill>
              <a:effectLst/>
              <a:latin typeface="+mn-lt"/>
              <a:ea typeface="+mn-ea"/>
              <a:cs typeface="+mn-cs"/>
            </a:rPr>
            <a:t>LA SQUADRA SIA CORTA</a:t>
          </a:r>
          <a:r>
            <a:rPr lang="it-IT" sz="1100" cap="small" baseline="0">
              <a:solidFill>
                <a:schemeClr val="dk1"/>
              </a:solidFill>
              <a:effectLst/>
              <a:latin typeface="+mn-lt"/>
              <a:ea typeface="+mn-ea"/>
              <a:cs typeface="+mn-cs"/>
            </a:rPr>
            <a:t>. SE NO SI CREANO BUCHI TRA LE LINEE E SI RISCHIANO CONTROPIEDI. 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endParaRPr lang="it-IT" sz="1100" cap="none" baseline="0">
            <a:solidFill>
              <a:schemeClr val="dk1"/>
            </a:solidFill>
            <a:effectLst/>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r>
            <a:rPr lang="it-IT" sz="1100" b="0" cap="small" baseline="0">
              <a:solidFill>
                <a:schemeClr val="dk1"/>
              </a:solidFill>
              <a:latin typeface="+mn-lt"/>
              <a:ea typeface="+mn-ea"/>
              <a:cs typeface="+mn-cs"/>
            </a:rPr>
            <a:t>ZINHO 1 TEMPO, ERIS 2 TEMPO</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IDEM</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160</xdr:row>
      <xdr:rowOff>123825</xdr:rowOff>
    </xdr:to>
    <xdr:sp macro="" textlink="">
      <xdr:nvSpPr>
        <xdr:cNvPr id="35" name="CasellaDiTesto 34"/>
        <xdr:cNvSpPr txBox="1"/>
      </xdr:nvSpPr>
      <xdr:spPr>
        <a:xfrm>
          <a:off x="47625" y="381000"/>
          <a:ext cx="5153025" cy="25936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pPr lvl="0"/>
          <a:r>
            <a:rPr lang="it-IT" sz="1100">
              <a:solidFill>
                <a:schemeClr val="dk1"/>
              </a:solidFill>
              <a:effectLst/>
              <a:latin typeface="+mn-lt"/>
              <a:ea typeface="+mn-ea"/>
              <a:cs typeface="+mn-cs"/>
            </a:rPr>
            <a:t>ABBIAMO GIA’ VINTO LA COPPA CSI CHE CI APRE LE PORTE AL PRIMO TROFEO ANNO PROX 2017/2018. GIOCHIAMO LA FINALE DI UN CAMPIONATO CUI NON VOLEVAMO PRENDERE PARTE, PERCIO’ APPROCCIO SUPER SERENO! ABBIAMO TUTTO DA GUADAGNARE. E SE SAREMO PIU’ BRAVI DI LORO CI REGALEREMO LE FINALI NAZIONALI A MONTECATINI IN LUGLIO. SAREBBE BELLISSIMO. SENNO’ CI PORTIAMO A CASA UN SECONDO POSTO IN UNA COMPETIZIONE CHE NON DOVEVAMO FARE.</a:t>
          </a:r>
        </a:p>
        <a:p>
          <a:pPr lvl="0"/>
          <a:r>
            <a:rPr lang="it-IT" sz="1100">
              <a:solidFill>
                <a:schemeClr val="dk1"/>
              </a:solidFill>
              <a:effectLst/>
              <a:latin typeface="+mn-lt"/>
              <a:ea typeface="+mn-ea"/>
              <a:cs typeface="+mn-cs"/>
            </a:rPr>
            <a:t>OGGI CAMBIAMO MODO DI GIOCARE RISPETTO ALLE ULTIME USCITE, NON SAREMO A ROMBO MA CON UN 4-4-1-1, SPECULARI A LORO.</a:t>
          </a:r>
        </a:p>
        <a:p>
          <a:pPr lvl="0"/>
          <a:endParaRPr lang="it-IT" sz="1100">
            <a:solidFill>
              <a:schemeClr val="dk1"/>
            </a:solidFill>
            <a:effectLst/>
            <a:latin typeface="+mn-lt"/>
            <a:ea typeface="+mn-ea"/>
            <a:cs typeface="+mn-cs"/>
          </a:endParaRPr>
        </a:p>
        <a:p>
          <a:pPr lvl="0"/>
          <a:r>
            <a:rPr lang="it-IT" sz="1100" b="1">
              <a:solidFill>
                <a:schemeClr val="dk1"/>
              </a:solidFill>
              <a:effectLst/>
              <a:latin typeface="+mn-lt"/>
              <a:ea typeface="+mn-ea"/>
              <a:cs typeface="+mn-cs"/>
            </a:rPr>
            <a:t>In non possesso dovremo fare attenzione a:</a:t>
          </a:r>
          <a:endParaRPr lang="it-IT" sz="1100">
            <a:solidFill>
              <a:schemeClr val="dk1"/>
            </a:solidFill>
            <a:effectLst/>
            <a:latin typeface="+mn-lt"/>
            <a:ea typeface="+mn-ea"/>
            <a:cs typeface="+mn-cs"/>
          </a:endParaRPr>
        </a:p>
        <a:p>
          <a:pPr lvl="0"/>
          <a:r>
            <a:rPr lang="it-IT" sz="1100" b="1">
              <a:solidFill>
                <a:schemeClr val="dk1"/>
              </a:solidFill>
              <a:effectLst/>
              <a:latin typeface="+mn-lt"/>
              <a:ea typeface="+mn-ea"/>
              <a:cs typeface="+mn-cs"/>
            </a:rPr>
            <a:t>Rinvii del portiere</a:t>
          </a:r>
          <a:r>
            <a:rPr lang="it-IT" sz="1100">
              <a:solidFill>
                <a:schemeClr val="dk1"/>
              </a:solidFill>
              <a:effectLst/>
              <a:latin typeface="+mn-lt"/>
              <a:ea typeface="+mn-ea"/>
              <a:cs typeface="+mn-cs"/>
            </a:rPr>
            <a:t>, molto lunghi, sulla ¾ nostra. Mai, ripeto mai far rimbalzare il pallone. Le seconde palle sono fondamentali. La partita passa da lì. </a:t>
          </a:r>
          <a:r>
            <a:rPr lang="it-IT" sz="1100" u="sng">
              <a:solidFill>
                <a:schemeClr val="dk1"/>
              </a:solidFill>
              <a:effectLst/>
              <a:latin typeface="+mn-lt"/>
              <a:ea typeface="+mn-ea"/>
              <a:cs typeface="+mn-cs"/>
            </a:rPr>
            <a:t>CONTROMISURA</a:t>
          </a:r>
          <a:r>
            <a:rPr lang="it-IT" sz="1100">
              <a:solidFill>
                <a:schemeClr val="dk1"/>
              </a:solidFill>
              <a:effectLst/>
              <a:latin typeface="+mn-lt"/>
              <a:ea typeface="+mn-ea"/>
              <a:cs typeface="+mn-cs"/>
            </a:rPr>
            <a:t>: scelta di tempo, cattiveria.</a:t>
          </a:r>
        </a:p>
        <a:p>
          <a:pPr lvl="0"/>
          <a:r>
            <a:rPr lang="it-IT" sz="1100" b="1">
              <a:solidFill>
                <a:schemeClr val="dk1"/>
              </a:solidFill>
              <a:effectLst/>
              <a:latin typeface="+mn-lt"/>
              <a:ea typeface="+mn-ea"/>
              <a:cs typeface="+mn-cs"/>
            </a:rPr>
            <a:t>Al loro gioco sulle ali</a:t>
          </a:r>
          <a:r>
            <a:rPr lang="it-IT" sz="1100">
              <a:solidFill>
                <a:schemeClr val="dk1"/>
              </a:solidFill>
              <a:effectLst/>
              <a:latin typeface="+mn-lt"/>
              <a:ea typeface="+mn-ea"/>
              <a:cs typeface="+mn-cs"/>
            </a:rPr>
            <a:t>: destra e sinistra, soprattutto destra. Li si concentra il pericolo maggiore, il giocatore è molto tecnico, ti punta e mette in mezzo molti palloni indipendentemente che arrivi alla linea di fondo anzi il più delle volte li mette dentro dalla ¾. Occhio anche ai cambi campo. 2 gol sono nati dai suoi piedi. </a:t>
          </a:r>
          <a:r>
            <a:rPr lang="it-IT" sz="1100" u="sng">
              <a:solidFill>
                <a:schemeClr val="dk1"/>
              </a:solidFill>
              <a:effectLst/>
              <a:latin typeface="+mn-lt"/>
              <a:ea typeface="+mn-ea"/>
              <a:cs typeface="+mn-cs"/>
            </a:rPr>
            <a:t>CONTROMISURA</a:t>
          </a:r>
          <a:r>
            <a:rPr lang="it-IT" sz="1100">
              <a:solidFill>
                <a:schemeClr val="dk1"/>
              </a:solidFill>
              <a:effectLst/>
              <a:latin typeface="+mn-lt"/>
              <a:ea typeface="+mn-ea"/>
              <a:cs typeface="+mn-cs"/>
            </a:rPr>
            <a:t>: giochiamo con 4 in linea a cc per questo motivo, voglio sempre il raddoppio da parte dell’ala con il terzino. Sarà una partita di sacrificio. Voglio il terzino che giochi in maniera intelligente e non a tre metri, perché loro sulle ali hanno i migliori. Magari una sgroppata in meno ma fiato e lucidità per contenere in maniera ottimale.</a:t>
          </a:r>
        </a:p>
        <a:p>
          <a:pPr lvl="0"/>
          <a:r>
            <a:rPr lang="it-IT" sz="1100" b="1">
              <a:solidFill>
                <a:schemeClr val="dk1"/>
              </a:solidFill>
              <a:effectLst/>
              <a:latin typeface="+mn-lt"/>
              <a:ea typeface="+mn-ea"/>
              <a:cs typeface="+mn-cs"/>
            </a:rPr>
            <a:t>Al centravanti (80) e al 10 in appoggio</a:t>
          </a:r>
          <a:r>
            <a:rPr lang="it-IT" sz="1100">
              <a:solidFill>
                <a:schemeClr val="dk1"/>
              </a:solidFill>
              <a:effectLst/>
              <a:latin typeface="+mn-lt"/>
              <a:ea typeface="+mn-ea"/>
              <a:cs typeface="+mn-cs"/>
            </a:rPr>
            <a:t>: difficile cerchino la profondità. Giocano per lo scarico o la protezione della palla e girarsi per la conclusione. Il centravanti è mancino: usa solo quello. </a:t>
          </a:r>
          <a:r>
            <a:rPr lang="it-IT" sz="1100" u="sng">
              <a:solidFill>
                <a:schemeClr val="dk1"/>
              </a:solidFill>
              <a:effectLst/>
              <a:latin typeface="+mn-lt"/>
              <a:ea typeface="+mn-ea"/>
              <a:cs typeface="+mn-cs"/>
            </a:rPr>
            <a:t>CONTROMISURA</a:t>
          </a:r>
          <a:r>
            <a:rPr lang="it-IT" sz="1100">
              <a:solidFill>
                <a:schemeClr val="dk1"/>
              </a:solidFill>
              <a:effectLst/>
              <a:latin typeface="+mn-lt"/>
              <a:ea typeface="+mn-ea"/>
              <a:cs typeface="+mn-cs"/>
            </a:rPr>
            <a:t>: fisicamente l’80 è difficile tenerlo: se si riesce bisogna provare a giocare d’anticipo, se mette giù il pallone ricordatevi che di sicuro prova a girarsi sul suo sinistro. Il 10 gioca tre metri dietro al centravanti, massima attenzione alle sponde dell’80 perché lo cerca, è più un trequartista come posizione. Qui i due centrali di centrocampo devono sdoppiarsi in non possesso, uno dei due deve scalare sempre in marcatura su questo qua.</a:t>
          </a:r>
        </a:p>
        <a:p>
          <a:r>
            <a:rPr lang="it-IT" sz="1100">
              <a:solidFill>
                <a:schemeClr val="dk1"/>
              </a:solidFill>
              <a:effectLst/>
              <a:latin typeface="+mn-lt"/>
              <a:ea typeface="+mn-ea"/>
              <a:cs typeface="+mn-cs"/>
            </a:rPr>
            <a:t> </a:t>
          </a:r>
        </a:p>
        <a:p>
          <a:r>
            <a:rPr lang="it-IT" sz="1100" b="1">
              <a:solidFill>
                <a:schemeClr val="dk1"/>
              </a:solidFill>
              <a:effectLst/>
              <a:latin typeface="+mn-lt"/>
              <a:ea typeface="+mn-ea"/>
              <a:cs typeface="+mn-cs"/>
            </a:rPr>
            <a:t>In possesso cerchiamo di articolare la manovra così:</a:t>
          </a:r>
          <a:endParaRPr lang="it-IT" sz="1100">
            <a:solidFill>
              <a:schemeClr val="dk1"/>
            </a:solidFill>
            <a:effectLst/>
            <a:latin typeface="+mn-lt"/>
            <a:ea typeface="+mn-ea"/>
            <a:cs typeface="+mn-cs"/>
          </a:endParaRPr>
        </a:p>
        <a:p>
          <a:pPr lvl="0"/>
          <a:r>
            <a:rPr lang="it-IT" sz="1100">
              <a:solidFill>
                <a:schemeClr val="dk1"/>
              </a:solidFill>
              <a:effectLst/>
              <a:latin typeface="+mn-lt"/>
              <a:ea typeface="+mn-ea"/>
              <a:cs typeface="+mn-cs"/>
            </a:rPr>
            <a:t>Partenza dal basso td o ts, scarico per ala che gioca a muro e se ne va, palla al cc che gioca su tq o punta, muro (o uno-due) per ala in fascia o per ala taglio centrale. Vorrei che cercassimo lo sbocco lateralmente perché possiamo fargli male con cross in mezzo. Se si arriva al cross importante inserimento dell’ala opposta. E uno dei due cc (Furbi e veloci a rientrare però).</a:t>
          </a:r>
        </a:p>
        <a:p>
          <a:pPr lvl="0"/>
          <a:r>
            <a:rPr lang="it-IT" sz="1100" b="1">
              <a:solidFill>
                <a:schemeClr val="dk1"/>
              </a:solidFill>
              <a:effectLst/>
              <a:latin typeface="+mn-lt"/>
              <a:ea typeface="+mn-ea"/>
              <a:cs typeface="+mn-cs"/>
            </a:rPr>
            <a:t>Rinvio del Rosso</a:t>
          </a:r>
          <a:r>
            <a:rPr lang="it-IT" sz="1100">
              <a:solidFill>
                <a:schemeClr val="dk1"/>
              </a:solidFill>
              <a:effectLst/>
              <a:latin typeface="+mn-lt"/>
              <a:ea typeface="+mn-ea"/>
              <a:cs typeface="+mn-cs"/>
            </a:rPr>
            <a:t>: spizzata del centravanti per l’inserimento delle due ali.</a:t>
          </a:r>
        </a:p>
        <a:p>
          <a:pPr lvl="0"/>
          <a:r>
            <a:rPr lang="it-IT" sz="1100">
              <a:solidFill>
                <a:schemeClr val="dk1"/>
              </a:solidFill>
              <a:effectLst/>
              <a:latin typeface="+mn-lt"/>
              <a:ea typeface="+mn-ea"/>
              <a:cs typeface="+mn-cs"/>
            </a:rPr>
            <a:t>Importante che i corner che ci guadagneremo vengano interpretati mentalmente come dei duelli. Dove il più furbo o il più cattivo, quello con più voglia riesce a portare a casa il gol. Palle inattive sono forse la nostra arma migliore. Entriamo sempre convinti di far gol.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Situazioni particolari: ricordare sempre come abbiamo perso la finale due anni fa. Un dettaglio, una furbata. Quindi se è una situazione di gioco apparentemente tranquilla è lì che l’attenzione deve essere massima. Mi riferisco a RIMESSE, POSIZIONAMENTI SUGLI UOMINI, PARLARE COI COMPAGNI, CHIUSURA DELL’AZIONE, FALLO TATTICO. </a:t>
          </a: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MEGLIO, NICO, GIAN, ABI/ LUZ, VITTO, FLACO, AGNE /ERIS/ BREV.</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OGGI PIU' CHE MAI DIFESA ALTA E GIRO PALLA VELOCE NELLA META' CAMPO AVVERSARIA. DAVANTI LORO NON HANNO NELLA RAPIDITA' LA LORO ARMA MIGLIORE.  SE DIFENDIAMO BASSI INVECE POSONO SFRUTTARE DOTI BALISTICHE DI CALCIO E PROTEZIONE PALLA.</a:t>
          </a:r>
        </a:p>
        <a:p>
          <a:pPr eaLnBrk="1" fontAlgn="auto" latinLnBrk="0" hangingPunct="1"/>
          <a:r>
            <a:rPr kumimoji="0" lang="it-IT" sz="1100" b="0" i="0" u="none" strike="noStrike" kern="0" cap="small" spc="0" normalizeH="0" baseline="0" noProof="0">
              <a:ln>
                <a:noFill/>
              </a:ln>
              <a:solidFill>
                <a:prstClr val="black"/>
              </a:solidFill>
              <a:effectLst/>
              <a:uLnTx/>
              <a:uFillTx/>
              <a:latin typeface="+mn-lt"/>
              <a:ea typeface="+mn-ea"/>
              <a:cs typeface="+mn-cs"/>
            </a:rPr>
            <a:t>NICO E GIAN SIETE IN DUE PER IL BISONTE. SE RIUSCIAMO A TENERLO LONTANO DALLA PORTA E'MEGLIO, SE NO, RICORDIAMOCI CHE E' MANCINO.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OGGI HANNO DAVANTI UN'ALA.  SCARICO E RICEVUTO IL MURO GIOCO SU CC O CENTRAVANTI. SE ABI SI PROPONE IN SOVRAPPOSIZIONE E' NECESSARIO CHE AGNE SI FERMI BASSO IN COPERTURA.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VEDERE A LIVELLO DI GESTIONE MENTALE E TATTICA UN REPARTO MATURO CHE NON SI METTA IN DIFFICOLTA' DA SOLO E CHE NON CORRA RISCHI INUTILI SOPRATTUTTO APPENA PARTITI, SE E' IL CASO PALLA IN TRIBUNA RAGA. LAMPADINA SEMPRE ACCESA, MASSIMA ATTENZIONE IN MARCATURA E NEI FINALI DI TEMPO, OCCHI E ORECCHIE APERTI SULLE PALLE INATTIVE, NON REGALIAMOLE CAZZO.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 L'ALTONE IL N80 LO PRENDI TU VITTO. MEGLIO LIBERO DA MARCATURA A CERCARE LA PALLA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SE IL CASO IMPOSTI TU DA DIETRO.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E BULGA, FISICITA' E INTELLIGENZA TATTICA. </a:t>
          </a:r>
        </a:p>
        <a:p>
          <a:r>
            <a:rPr lang="it-IT" sz="1100" cap="small" baseline="0">
              <a:solidFill>
                <a:schemeClr val="dk1"/>
              </a:solidFill>
              <a:effectLst/>
              <a:latin typeface="+mn-lt"/>
              <a:ea typeface="+mn-ea"/>
              <a:cs typeface="+mn-cs"/>
            </a:rPr>
            <a:t>HO BISOGNO CHE UNO DEI DUE IN NON POSSESSO SI SFALSI A PRENDERE IL LORO 10 CHE GIOCA IN APPOGGIO ALLA PRIMA PUNTA. PER IL RESTO CERCHIAMO DI SFRUTTARE IL BREV O ERIS QUANDO VENGONO INCONTRO, OPPURE APRIRE NOI IL GIOCO SULLE FASCE. </a:t>
          </a:r>
        </a:p>
        <a:p>
          <a:pPr eaLnBrk="1" fontAlgn="auto" latinLnBrk="0" hangingPunct="1"/>
          <a:r>
            <a:rPr lang="it-IT" sz="1100" b="1" i="0" cap="small" baseline="0">
              <a:solidFill>
                <a:schemeClr val="dk1"/>
              </a:solidFill>
              <a:effectLst/>
              <a:latin typeface="+mn-lt"/>
              <a:ea typeface="+mn-ea"/>
              <a:cs typeface="+mn-cs"/>
            </a:rPr>
            <a:t>FONDAMENTALE MANTENERE LE DISTANZE TRA I REPARTI E IN COPERTURA.</a:t>
          </a:r>
        </a:p>
        <a:p>
          <a:pPr eaLnBrk="1" fontAlgn="auto" latinLnBrk="0" hangingPunct="1"/>
          <a:r>
            <a:rPr lang="it-IT" sz="1100" b="1" i="0" cap="small" baseline="0">
              <a:solidFill>
                <a:schemeClr val="dk1"/>
              </a:solidFill>
              <a:effectLst/>
              <a:latin typeface="+mn-lt"/>
              <a:ea typeface="+mn-ea"/>
              <a:cs typeface="+mn-cs"/>
            </a:rPr>
            <a:t>FONDAMENTALE NON PERDERE PALLE BANALI SOPRATTUTTO IN DISIMPEGNO SERVE PRECISIONE. </a:t>
          </a:r>
        </a:p>
        <a:p>
          <a:pPr eaLnBrk="1" fontAlgn="auto" latinLnBrk="0" hangingPunct="1"/>
          <a:endParaRPr lang="it-IT" sz="1100" b="1" i="0" cap="small"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GIOCHI IN APPOGGIO AL BREV: PUOI DUETTARE CON LUI, UNO DUE E TIRO,  PUOI INSERIRTI PER UN TAGLIO CENTRALE OPPURE PUOI CERCARE L'IMBUCATA PER IL TAGLIO DELLE ALI. E' FONDAMENTALE PERCHE' OGGI FUNZIONI AL MEGLIO LA SQUADRA CHE SI STIA TUTTI DIETRO ALLA LINEA DEL PALLONE. COME LA JUVE, DOVE LE DUE PUNTE SONO LE PRIME A DIFENDERE. QUINDI IN NON POSSESSO SPIRITO DI SACRIFICIO.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a:t>
          </a:r>
          <a:r>
            <a:rPr lang="it-IT" sz="1100" b="0" i="0" cap="small" baseline="0">
              <a:solidFill>
                <a:schemeClr val="dk1"/>
              </a:solidFill>
              <a:effectLst/>
              <a:latin typeface="+mn-lt"/>
              <a:ea typeface="+mn-ea"/>
              <a:cs typeface="+mn-cs"/>
            </a:rPr>
            <a:t>PUNTA CENTRALE, CON ERIS ALLE SPALLE E LUZ E AGNE PRONTI AL TAGLIO VERSO IL CENTRO. </a:t>
          </a:r>
        </a:p>
        <a:p>
          <a:pPr eaLnBrk="1" fontAlgn="auto" latinLnBrk="0" hangingPunct="1"/>
          <a:r>
            <a:rPr lang="it-IT" sz="1100" b="0" i="0" cap="small" baseline="0">
              <a:solidFill>
                <a:schemeClr val="dk1"/>
              </a:solidFill>
              <a:effectLst/>
              <a:latin typeface="+mn-lt"/>
              <a:ea typeface="+mn-ea"/>
              <a:cs typeface="+mn-cs"/>
            </a:rPr>
            <a:t>IMPORTANTE NEL CASO IN CUI IL CENTRAVANTI RICEVA SPALLE  ALLA PORTA CHE GLI ESTERNI TAGLINO EH? SE INVECE SI DOVESSE ARRIVARE SUL FONDO PER IL CROSS, L'ESTERNO DAL LATO OPPOSTO ESSERE SUL SECONDO PALO E UN CC AL LIMITE.</a:t>
          </a:r>
        </a:p>
        <a:p>
          <a:pPr eaLnBrk="1" fontAlgn="auto" latinLnBrk="0" hangingPunct="1"/>
          <a:r>
            <a:rPr lang="it-IT" sz="1100" b="0" i="0" cap="small" baseline="0">
              <a:solidFill>
                <a:schemeClr val="dk1"/>
              </a:solidFill>
              <a:effectLst/>
              <a:latin typeface="+mn-lt"/>
              <a:ea typeface="+mn-ea"/>
              <a:cs typeface="+mn-cs"/>
            </a:rPr>
            <a:t>DAVANTI CI VUOLE ESTREMA DISPONIBILITA' AL SACRIFICIO. IN NON POSSESSO DIETRO LA LINEA DELLA PALLA MI RACCOMANDO, TENETE SU' LA PALLA. GIOCATA SEMPLICE.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PALLE INATTIVE A SFAVORE RESTA SU' LUZ.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IL 4/4/1/1  SE INTERPRETATO BENE E' PER ME UN MODULO VALIDISSIMO: </a:t>
          </a:r>
          <a:r>
            <a:rPr kumimoji="0" lang="it-IT" sz="1100" b="1" i="0" u="none" strike="noStrike" kern="0" cap="none" spc="0" normalizeH="0" baseline="0" noProof="0">
              <a:ln>
                <a:noFill/>
              </a:ln>
              <a:solidFill>
                <a:prstClr val="black"/>
              </a:solidFill>
              <a:effectLst/>
              <a:uLnTx/>
              <a:uFillTx/>
              <a:latin typeface="+mn-lt"/>
              <a:ea typeface="+mn-ea"/>
              <a:cs typeface="+mn-cs"/>
            </a:rPr>
            <a:t>FONDAMENTALE PERO' E' CHE LA SQUADRA SIA CORTA</a:t>
          </a:r>
          <a:r>
            <a:rPr kumimoji="0" lang="it-IT" sz="1100" b="0" i="0" u="none" strike="noStrike" kern="0" cap="none" spc="0" normalizeH="0" baseline="0" noProof="0">
              <a:ln>
                <a:noFill/>
              </a:ln>
              <a:solidFill>
                <a:prstClr val="black"/>
              </a:solidFill>
              <a:effectLst/>
              <a:uLnTx/>
              <a:uFillTx/>
              <a:latin typeface="+mn-lt"/>
              <a:ea typeface="+mn-ea"/>
              <a:cs typeface="+mn-cs"/>
            </a:rPr>
            <a:t>. SE NO SI CREANO BUCHI TRA LE LINEE E SI RISCHIANO CONTROPIEDI. QUANDO ATTACCHIAMO QUINDI BISOGNA SALIRE E ACCORCIARE LE DISTANZE CERCANDO DI GIOCARE TUTTI NELLA META' CAMPO AVVERSARIA. IN FASE DI NON POSSESSO E' FONDAMENTALE CHE GLI ESTERNI RIPIEGHINO IN MEZZO AL CAMPO PER NON LASCIARE IN SUPERIORITA' IL CENTROCAMPO AVVERSARIO. ERIS E BREV SEMPRE DIETRO LA LINEA DELLA PALLA.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ERIS/AGNE/MEGLIO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SECONDE PALLE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RICORDARE PORTICHETTO E LA LORO SEMIFINALE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RIMONTE SUBITE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PIRACCINI.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LUCCHI SIMONE RIDOTTA LA SQUALIFICA</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7831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85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735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536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307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544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132</xdr:row>
      <xdr:rowOff>108857</xdr:rowOff>
    </xdr:to>
    <xdr:sp macro="" textlink="">
      <xdr:nvSpPr>
        <xdr:cNvPr id="35" name="CasellaDiTesto 34"/>
        <xdr:cNvSpPr txBox="1"/>
      </xdr:nvSpPr>
      <xdr:spPr>
        <a:xfrm>
          <a:off x="47625" y="391888"/>
          <a:ext cx="5177518" cy="216788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DUNQUE RAGAZZI, OGGI PROBABILMENTE POTREBBE ESSERE MOLTO DIFFICILE. OGGI C'E' RISCHIO DI FARSI SORPRENDERE:</a:t>
          </a:r>
        </a:p>
        <a:p>
          <a:r>
            <a:rPr lang="it-IT" sz="1100" u="none" cap="small" baseline="0">
              <a:solidFill>
                <a:schemeClr val="dk1"/>
              </a:solidFill>
              <a:effectLst/>
              <a:latin typeface="+mn-lt"/>
              <a:ea typeface="+mn-ea"/>
              <a:cs typeface="+mn-cs"/>
            </a:rPr>
            <a:t>1) LORO SANNO CHI VANNO AD INCONTRARE, HANNO LE MOTIVAZIONI GIUSTE E LA CONSAPEVOLEZZA DI NON AVER NULLA DA PERDERE. SANNO CHE PER VINCERE DEVONO GIOCARE ALLA MORTE E LO FARANNO.</a:t>
          </a:r>
        </a:p>
        <a:p>
          <a:r>
            <a:rPr lang="it-IT" sz="1100" u="none" cap="small" baseline="0">
              <a:solidFill>
                <a:schemeClr val="dk1"/>
              </a:solidFill>
              <a:effectLst/>
              <a:latin typeface="+mn-lt"/>
              <a:ea typeface="+mn-ea"/>
              <a:cs typeface="+mn-cs"/>
            </a:rPr>
            <a:t>2) NOI POTREMMO AVERE ANCORA IN TESTA LE DUE COPPE, PENSARE CHE SARA' FACILE OGGI, PERCHE' LORO SI CHIAMANO CANALI E NON BORETTO O PERCHE' PENSIAMO DI ESSERE I MIGLIORI, I CAMPIONI REGIONALI. </a:t>
          </a:r>
        </a:p>
        <a:p>
          <a:r>
            <a:rPr lang="it-IT" sz="1100" u="none" cap="small" baseline="0">
              <a:solidFill>
                <a:schemeClr val="dk1"/>
              </a:solidFill>
              <a:effectLst/>
              <a:latin typeface="+mn-lt"/>
              <a:ea typeface="+mn-ea"/>
              <a:cs typeface="+mn-cs"/>
            </a:rPr>
            <a:t>BADATE BENE, SE SIAMO RIUSCITI A DIVENTARE CAMPIONI REGIONALI E' PERCHE' ABBIAMO LOTTATO COME LEONI SEMPRE. CON QUELLA FAME E VOGLIA NECESSARIE. SE OGGI NON CI METTEREMO QUELLA GRINTA E QUELLA CONCENTRAZIONE  C'E' IL SERIO RISCHIO DI COMPLICARCI LA VITA.</a:t>
          </a:r>
          <a:endParaRPr lang="it-IT" sz="1100" cap="small"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a:effectLst/>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cap="small" baseline="0">
              <a:solidFill>
                <a:schemeClr val="dk1"/>
              </a:solidFill>
              <a:effectLst/>
              <a:latin typeface="+mn-lt"/>
              <a:ea typeface="+mn-ea"/>
              <a:cs typeface="+mn-cs"/>
            </a:rPr>
            <a:t>ROSSO/ FRANZ, NICO, GIAN, MEGLIO/ WALLY, VITTO, LILLO/ AGNE/ BREV, LUZ.</a:t>
          </a:r>
          <a:endParaRPr lang="it-IT">
            <a:effectLst/>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NON ABBASSIAMOCI TROPPO A RIDOSSO DELLA NOSTRA AREA MA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lang="it-IT" sz="1100" b="0" i="0" cap="small" baseline="0">
              <a:solidFill>
                <a:schemeClr val="dk1"/>
              </a:solidFill>
              <a:effectLst/>
              <a:latin typeface="+mn-lt"/>
              <a:ea typeface="+mn-ea"/>
              <a:cs typeface="+mn-cs"/>
            </a:rPr>
            <a:t>LAMPADINA ANZI, UN LAMPIONE SEMPRE ACCESO. </a:t>
          </a:r>
          <a:r>
            <a:rPr kumimoji="0" lang="it-IT" sz="1100" b="0" i="0" u="none" strike="noStrike" kern="0" cap="small" spc="0" normalizeH="0" baseline="0" noProof="0">
              <a:ln>
                <a:noFill/>
              </a:ln>
              <a:solidFill>
                <a:prstClr val="black"/>
              </a:solidFill>
              <a:effectLst/>
              <a:uLnTx/>
              <a:uFillTx/>
              <a:latin typeface="+mn-lt"/>
              <a:ea typeface="+mn-ea"/>
              <a:cs typeface="+mn-cs"/>
            </a:rPr>
            <a:t>QUINDI DIETRO OGGI E' NECESSARIO ESSERE PERFETTI, PULITI E DECISI, NON CONCEDERE PUNIZIONI. VOGLIO SCARICHI PRECISI, NESSUN TENTENNAMENTO O ESITAZIONE. L'ERRORE OGGI VIENE PUNITO.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NICO SE C'E' SPAZIO L'IMBECCATA PER BREV O LUCIO.</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a:t>
          </a:r>
          <a:r>
            <a:rPr kumimoji="0" lang="it-IT" sz="1100" b="1" i="0" u="none"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DAVANTI ALLA DIFESA:  VITTO DUE TOCCHI E VIA, NON DI PIU'. SOLITA LETTURA DELLA GIOCATA E TEMPO DI GIOCATA . SENSO DELLA POSIZIONE.  MOVIMENTI IN ORIZZONTALE E MAI IN VERTICALE (NON FARTI TIRARE FUORI POSIZIONE) GIOCATE SEMPLICI E VELOCI CHE VOGLIO DA 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PROVARE SPESSO IL CAMBIO CAMPO PER ALLARGARE IL GIOCO IN MANIERA VELOCE, SE I TERZINI SALGONO.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CHE PROVI A VERTICALIZZARE PER IL CENTRAVANTI O INSERIMENTI DI LUZ'.</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LILLO TIENI LA POSIZIONE DI MEZZALA DESTRA, NON TI ABBASSARE A PRENDERE PALLA E CERCA DI DARE GEOMETRIE CON AGNE. OGGI NON C'E' SPAZIO PER ANARCHIE DI POSIZIONE O TATTICHE E NON VOGLIO SENTIRE BESTEMMIE.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RICORDIAMOCI: VANNO IN DIFFICOLTA' SE ATTACCATI CON PALLE ALTE DIETRO LA DIFESA, QUINDI VERTICALIZZIAMO DIETRO LA LINEA, GIOCHIAMO NELLO SPAZIO DOVE PUO' INSERIRSI LUCIO IN VELOCITA': NON SONO DEI FULMINI DIETRO ANZI...DOBBIAMO SFRUTTARE I LORO PUNTI DEBOLI E QUESTO E' UNO DI QUELLI. SE RECUPERIAMO PALLA SIAMO PRONTI A SFRUTTARE LA RIPARTENZA IN VELOCITA'.</a:t>
          </a:r>
        </a:p>
        <a:p>
          <a:pPr eaLnBrk="1" fontAlgn="auto" latinLnBrk="0" hangingPunct="1"/>
          <a:r>
            <a:rPr lang="it-IT" sz="1100" b="0" i="0" cap="small" baseline="0">
              <a:solidFill>
                <a:schemeClr val="dk1"/>
              </a:solidFill>
              <a:effectLst/>
              <a:latin typeface="+mn-lt"/>
              <a:ea typeface="+mn-ea"/>
              <a:cs typeface="+mn-cs"/>
            </a:rPr>
            <a:t>AGNE HAI LA CAPACITA' PER METTERE IN PORTA LUCIO, CREATI LO SPAZIO DI GIOCATA, VAI IN APPOGGIO PER LA GIOCATA E CERCA LA GIOCATA VELOCE, L'1/2,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GIOCA NELLO STRETTO, SEMPLICE , LA SEMPLICITA' E' MENO SPETTACOLARE FORSE MA RENDE DI PIU. E TIRA, </a:t>
          </a:r>
          <a:r>
            <a:rPr lang="it-IT" sz="1100" b="1" i="0" cap="small" baseline="0">
              <a:solidFill>
                <a:schemeClr val="dk1"/>
              </a:solidFill>
              <a:effectLst/>
              <a:latin typeface="+mn-lt"/>
              <a:ea typeface="+mn-ea"/>
              <a:cs typeface="+mn-cs"/>
            </a:rPr>
            <a:t>NEGLI ULTIMI 20/25 METRI VOGLIO IL DRIBBLING SENZA PAURA E LA FINALIZZAZIONE VELOCE CHE SIA L'APERTURA PER IL CROSS, L'UNO-DUE O IL TIRO. </a:t>
          </a:r>
        </a:p>
        <a:p>
          <a:pPr eaLnBrk="1" fontAlgn="auto" latinLnBrk="0" hangingPunct="1"/>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CENTRAVANTI E </a:t>
          </a:r>
          <a:r>
            <a:rPr kumimoji="0" lang="it-IT" sz="1100" b="1" i="0" u="none" strike="noStrike" kern="0" cap="small" spc="0" normalizeH="0" baseline="0" noProof="0">
              <a:ln>
                <a:noFill/>
              </a:ln>
              <a:solidFill>
                <a:prstClr val="black"/>
              </a:solidFill>
              <a:effectLst/>
              <a:uLnTx/>
              <a:uFillTx/>
              <a:latin typeface="+mn-lt"/>
              <a:ea typeface="+mn-ea"/>
              <a:cs typeface="+mn-cs"/>
            </a:rPr>
            <a:t>LUZ A DARCI PROFONDITA': UNO VIENE L'ALTRO VA. LUCIO </a:t>
          </a:r>
          <a:r>
            <a:rPr kumimoji="0" lang="it-IT" sz="1100" b="0" i="0" u="none" strike="noStrike" kern="0" cap="small" spc="0" normalizeH="0" baseline="0" noProof="0">
              <a:ln>
                <a:noFill/>
              </a:ln>
              <a:solidFill>
                <a:prstClr val="black"/>
              </a:solidFill>
              <a:effectLst/>
              <a:uLnTx/>
              <a:uFillTx/>
              <a:latin typeface="+mn-lt"/>
              <a:ea typeface="+mn-ea"/>
              <a:cs typeface="+mn-cs"/>
            </a:rPr>
            <a:t>PERCHE' SIA LETALE VA MESSO NELLE CONDIZIONI DI RINCORRERE LA PALLA, QUINDI LA PALLA NON GLI VA GIOCATA SUI PIEDI MA IN MODO CHE LUI POSSA ANDARE A PRENDERLA, POSSIBILMENTE DIETRO LA LINEA DIFENSIVA E NELLA CORSIA CENTRALE DEL CAMPO: LUZ MOVIMENTO A RICCIOLO, VIENE INCONTRO SCARICHI E VAI: E' LI' CHE POSSIAMO FARGLI MALE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UN CONCETTO SEMPLICE. PALLA NELLA ZONA DIETRO LA DIFESA, LUZ HA LA VELOCITA' PER ANDARLA A PRENDERE.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LUZ, TU DEVI ANDARCI IN QUELLA ZONA PERO', PROVA A NON DARE RIFERIMENTI, A PARTIRE LARGO PER POI TAGLIARE DENTRO, A VOLTE DA SX ALTRE DA DX,  MOVIMENTO IN ORIZZONTALE POI TI BUTTI DENTRO.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QUESTA L'IDEA DI GIOCO CHE VORREI PROVASSIMO OGGI.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PERTANTO DAVANTI, OBBLIGATORIO TENERE SU IL PALLONE X FARE RESPIRARE LA SQUADRA E CONQUISTARE PUNIZIONI O CORNER PER I NOSTRI CECCHINI.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UNO-DUE E TIRO, TRIANGOLO, TAGLIO FATTO BENE. DAL LIMITE SI TIRA. RICORDATE CHE I PRIMI DIFENSORI SIETE VOI. </a:t>
          </a: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AGNE/NICO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DAI, ORA E' TEMPO DI CORRERE E DI DARE TUTTO RAGAZZI!</a:t>
          </a:r>
          <a:r>
            <a:rPr lang="it-IT" sz="1100" b="0" cap="none" baseline="0">
              <a:solidFill>
                <a:schemeClr val="dk1"/>
              </a:solidFill>
              <a:effectLst/>
              <a:latin typeface="+mn-lt"/>
              <a:ea typeface="+mn-ea"/>
              <a:cs typeface="+mn-cs"/>
            </a:rPr>
            <a:t> </a:t>
          </a:r>
          <a:r>
            <a:rPr lang="it-IT" sz="1100" cap="small" baseline="0">
              <a:solidFill>
                <a:schemeClr val="dk1"/>
              </a:solidFill>
              <a:effectLst/>
              <a:latin typeface="+mn-lt"/>
              <a:ea typeface="+mn-ea"/>
              <a:cs typeface="+mn-cs"/>
            </a:rPr>
            <a:t>E RESTARE UNITI!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lang="it-IT" sz="1100" b="1" i="0" u="sng" baseline="0">
              <a:solidFill>
                <a:schemeClr val="dk1"/>
              </a:solidFill>
              <a:effectLst/>
              <a:latin typeface="+mn-lt"/>
              <a:ea typeface="+mn-ea"/>
              <a:cs typeface="+mn-cs"/>
            </a:rPr>
            <a:t>INTERVALLO:</a:t>
          </a:r>
          <a:endParaRPr lang="it-IT">
            <a:effectLst/>
          </a:endParaRPr>
        </a:p>
        <a:p>
          <a:pPr eaLnBrk="1" fontAlgn="auto" latinLnBrk="0" hangingPunct="1"/>
          <a:r>
            <a:rPr lang="it-IT" sz="1100" b="1" i="0" baseline="0">
              <a:solidFill>
                <a:schemeClr val="dk1"/>
              </a:solidFill>
              <a:effectLst/>
              <a:latin typeface="+mn-lt"/>
              <a:ea typeface="+mn-ea"/>
              <a:cs typeface="+mn-cs"/>
            </a:rPr>
            <a:t>TENERE ALTA LA CONCENTRAZIONE</a:t>
          </a:r>
          <a:endParaRPr lang="it-IT">
            <a:effectLst/>
          </a:endParaRPr>
        </a:p>
        <a:p>
          <a:pPr eaLnBrk="1" fontAlgn="auto" latinLnBrk="0" hangingPunct="1"/>
          <a:r>
            <a:rPr lang="it-IT" sz="1100" b="1" i="0" baseline="0">
              <a:solidFill>
                <a:schemeClr val="dk1"/>
              </a:solidFill>
              <a:effectLst/>
              <a:latin typeface="+mn-lt"/>
              <a:ea typeface="+mn-ea"/>
              <a:cs typeface="+mn-cs"/>
            </a:rPr>
            <a:t>CALI DI CONCENTRAZIONE</a:t>
          </a:r>
          <a:endParaRPr lang="it-IT">
            <a:effectLst/>
          </a:endParaRPr>
        </a:p>
        <a:p>
          <a:pPr eaLnBrk="1" fontAlgn="auto" latinLnBrk="0" hangingPunct="1"/>
          <a:r>
            <a:rPr lang="it-IT" sz="1100" b="1" i="0" baseline="0">
              <a:solidFill>
                <a:schemeClr val="dk1"/>
              </a:solidFill>
              <a:effectLst/>
              <a:latin typeface="+mn-lt"/>
              <a:ea typeface="+mn-ea"/>
              <a:cs typeface="+mn-cs"/>
            </a:rPr>
            <a:t>GESTIONE DEI TEMPI DI GIOCO</a:t>
          </a:r>
          <a:endParaRPr lang="it-IT">
            <a:effectLst/>
          </a:endParaRPr>
        </a:p>
        <a:p>
          <a:pPr eaLnBrk="1" fontAlgn="auto" latinLnBrk="0" hangingPunct="1"/>
          <a:r>
            <a:rPr lang="it-IT" sz="1100" b="1" i="0" baseline="0">
              <a:solidFill>
                <a:schemeClr val="dk1"/>
              </a:solidFill>
              <a:effectLst/>
              <a:latin typeface="+mn-lt"/>
              <a:ea typeface="+mn-ea"/>
              <a:cs typeface="+mn-cs"/>
            </a:rPr>
            <a:t>FURBIZIA, GUADAGNIAMO CALCI PIAZZATI</a:t>
          </a:r>
          <a:endParaRPr lang="it-IT">
            <a:effectLst/>
          </a:endParaRPr>
        </a:p>
        <a:p>
          <a:pPr eaLnBrk="1" fontAlgn="auto" latinLnBrk="0" hangingPunct="1"/>
          <a:r>
            <a:rPr lang="it-IT" sz="1100" b="1" i="0" baseline="0">
              <a:solidFill>
                <a:schemeClr val="dk1"/>
              </a:solidFill>
              <a:effectLst/>
              <a:latin typeface="+mn-lt"/>
              <a:ea typeface="+mn-ea"/>
              <a:cs typeface="+mn-cs"/>
            </a:rPr>
            <a:t>DAVANTI TENIAMO SU QUALCHE PALLA E FACCIAMO RESPIRARE LA SQUADRA</a:t>
          </a:r>
          <a:endParaRPr lang="it-IT">
            <a:effectLst/>
          </a:endParaRPr>
        </a:p>
        <a:p>
          <a:pPr eaLnBrk="1" fontAlgn="auto" latinLnBrk="0" hangingPunct="1"/>
          <a:r>
            <a:rPr lang="it-IT" sz="1100" b="1" i="0" baseline="0">
              <a:solidFill>
                <a:schemeClr val="dk1"/>
              </a:solidFill>
              <a:effectLst/>
              <a:latin typeface="+mn-lt"/>
              <a:ea typeface="+mn-ea"/>
              <a:cs typeface="+mn-cs"/>
            </a:rPr>
            <a:t>NON ABBASSARSI TROPPO SE NO SI SOFFRE </a:t>
          </a:r>
          <a:endParaRPr lang="it-IT">
            <a:effectLst/>
          </a:endParaRPr>
        </a:p>
        <a:p>
          <a:pPr eaLnBrk="1" fontAlgn="auto" latinLnBrk="0" hangingPunct="1"/>
          <a:r>
            <a:rPr lang="it-IT" sz="1100" b="1" i="0" baseline="0">
              <a:solidFill>
                <a:schemeClr val="dk1"/>
              </a:solidFill>
              <a:effectLst/>
              <a:latin typeface="+mn-lt"/>
              <a:ea typeface="+mn-ea"/>
              <a:cs typeface="+mn-cs"/>
            </a:rPr>
            <a:t>INTERDIZIONE PIU' DECISA</a:t>
          </a:r>
          <a:endParaRPr lang="it-IT">
            <a:effectLst/>
          </a:endParaRPr>
        </a:p>
        <a:p>
          <a:pPr eaLnBrk="1" fontAlgn="auto" latinLnBrk="0" hangingPunct="1"/>
          <a:r>
            <a:rPr lang="it-IT" sz="1100" b="1" i="0" baseline="0">
              <a:solidFill>
                <a:schemeClr val="dk1"/>
              </a:solidFill>
              <a:effectLst/>
              <a:latin typeface="+mn-lt"/>
              <a:ea typeface="+mn-ea"/>
              <a:cs typeface="+mn-cs"/>
            </a:rPr>
            <a:t>DISIMPEGNO PRECISO</a:t>
          </a:r>
          <a:endParaRPr lang="it-IT">
            <a:effectLst/>
          </a:endParaRPr>
        </a:p>
        <a:p>
          <a:pPr eaLnBrk="1" fontAlgn="auto" latinLnBrk="0" hangingPunct="1"/>
          <a:r>
            <a:rPr lang="it-IT" sz="1100" b="1" i="0" baseline="0">
              <a:solidFill>
                <a:schemeClr val="dk1"/>
              </a:solidFill>
              <a:effectLst/>
              <a:latin typeface="+mn-lt"/>
              <a:ea typeface="+mn-ea"/>
              <a:cs typeface="+mn-cs"/>
            </a:rPr>
            <a:t>CENTRARE LO SPECCHIO</a:t>
          </a:r>
          <a:endParaRPr lang="it-IT">
            <a:effectLst/>
          </a:endParaRPr>
        </a:p>
        <a:p>
          <a:pPr eaLnBrk="1" fontAlgn="auto" latinLnBrk="0" hangingPunct="1"/>
          <a:r>
            <a:rPr lang="it-IT" sz="1100" b="1" i="0" baseline="0">
              <a:solidFill>
                <a:schemeClr val="dk1"/>
              </a:solidFill>
              <a:effectLst/>
              <a:latin typeface="+mn-lt"/>
              <a:ea typeface="+mn-ea"/>
              <a:cs typeface="+mn-cs"/>
            </a:rPr>
            <a:t>RALLENTARE O ACCELERARE IL RITMO</a:t>
          </a:r>
          <a:endParaRPr lang="it-IT">
            <a:effectLst/>
          </a:endParaRPr>
        </a:p>
        <a:p>
          <a:pPr eaLnBrk="1" fontAlgn="auto" latinLnBrk="0" hangingPunct="1"/>
          <a:r>
            <a:rPr lang="it-IT" sz="1100" b="1" i="0" baseline="0">
              <a:solidFill>
                <a:schemeClr val="dk1"/>
              </a:solidFill>
              <a:effectLst/>
              <a:latin typeface="+mn-lt"/>
              <a:ea typeface="+mn-ea"/>
              <a:cs typeface="+mn-cs"/>
            </a:rPr>
            <a:t>SE SIAMO SOTTO O PARI: RICORDARE RECUPERI E VITTORIE NEL SECONDO TEMPO </a:t>
          </a:r>
          <a:endParaRPr lang="it-IT">
            <a:effectLst/>
          </a:endParaRPr>
        </a:p>
        <a:p>
          <a:pPr eaLnBrk="1" fontAlgn="auto" latinLnBrk="0" hangingPunct="1"/>
          <a:r>
            <a:rPr lang="it-IT" sz="1100" b="1" i="0" baseline="0">
              <a:solidFill>
                <a:schemeClr val="dk1"/>
              </a:solidFill>
              <a:effectLst/>
              <a:latin typeface="+mn-lt"/>
              <a:ea typeface="+mn-ea"/>
              <a:cs typeface="+mn-cs"/>
            </a:rPr>
            <a:t>SE SIAMO SOPRA: LAMPADINA PIU' ACCESA CHE MAI.</a:t>
          </a:r>
        </a:p>
        <a:p>
          <a:pPr eaLnBrk="1" fontAlgn="auto" latinLnBrk="0" hangingPunct="1"/>
          <a:r>
            <a:rPr lang="it-IT" sz="1100" b="1" i="0" baseline="0">
              <a:solidFill>
                <a:schemeClr val="dk1"/>
              </a:solidFill>
              <a:effectLst/>
              <a:latin typeface="+mn-lt"/>
              <a:ea typeface="+mn-ea"/>
              <a:cs typeface="+mn-cs"/>
            </a:rPr>
            <a:t>STATO D'ANIMO POSITIVO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131</xdr:row>
      <xdr:rowOff>84666</xdr:rowOff>
    </xdr:to>
    <xdr:sp macro="" textlink="">
      <xdr:nvSpPr>
        <xdr:cNvPr id="52" name="CasellaDiTesto 51"/>
        <xdr:cNvSpPr txBox="1"/>
      </xdr:nvSpPr>
      <xdr:spPr>
        <a:xfrm>
          <a:off x="47625" y="376769"/>
          <a:ext cx="5180542" cy="20821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RAGAZZI POCHE COSE. APPROCCIO SERENO COME SEMPRE.ANCHE QUEST'ANNO SIAMO ARRIVATI A GIUGNO A GIOCARCI LE ULTIME PARTITE E QUESTO E' TANTA ROBA SIAMO CONSAPEVOLI DI CHI SIAMO, DELLA NOSTRA FORZA, DELLE NOSTRE QUALITA E DEI NOSTRI DIFETTI. OGGI SARA' DURISSIMA. SARA' UNA BATTAGLIA, LO SAPPIAMO.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DOVREMO LOTTARE SU TUTTI I PALLONI DAL PRIMO ALL'ULTIMO MINUTO.IL CAMPO E' PICCOLO NON ASPETTIAMOCI GRANDE CALCIO, OGGI PER VINCERE SERVONO TONNELLATE DI CUORE E LITRI DI SUDORE. CAMPO PICCOLO. FONDAMENTALI LE SECONDE PALLE, NON FACCIAMOCI SORPRENDERE.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LA PARTITA OGGI SI VINCE IN MEZZO.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 MEGLIO, NICO, GIAN, ABI/ WALLY, VITTO, FLACO/ LILLO, AGNE/ BREV.</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LAMPADINA ANZI, UN LAMPIONE SEMPRE ACCESO. DAVANTI HANNO UN BOMBER DI RAZZA ZAMBELLI, E MI ASPETTO UN ATTACCANTE LARGO DOMINGUEZ MANCINO MOLTO TECNICO. QUINDI DIETRO OGGI E' NECESSARIO ESSERE PERFETTI, PULITI E DECISI, NON CONCEDERE PUNIZIONI O METRI A QUESTA GENTE QUA, SCARICHI PRECISI, NESSUN TENTENNAMENTO O ESITAZIONE. L'ERRORE OGGI VIENE PUNITO, QUESTI NON TI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(ANCHE SE SU STO CAMPETTO LA VEDO DURA)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 TRE. GIOCHIAMO CON </a:t>
          </a:r>
          <a:r>
            <a:rPr kumimoji="0" lang="it-IT" sz="1100" b="1" i="0" u="none"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DAVANTI ALLA DIFESA, E DUE INTERNI   QUESTA DISPOSIZIONE CON TRE CC IN LINEA PERMETTE AI NOSTRI INTERNI DI SCIVOLARE E RADDOPPIARE SULLE FASCE DOVE LORO POTREBBERO AVERE GIOCATORI DI SPINTA E VELOCI.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GLI PRENDIAMO LE MISURE IN MEZZO POSSIAMO SPOSTARE GLI EQUILIBRI.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LORO DIFFICILMENTE LANCIANO DA DIETRO MA SCARICANO SUL CENTRALE, HANNO I DUE CENTRALI CHE FANNO GIOCO E LI' DOVRANNO ESSERE BRAVI A USCIRE IN DISTURBO I DUE TREQUARTISTI.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DIFESA ME LA RICORDO STATICA, CON TERZINI BLOCCATI, CHE NON SOVRAPPONGONO. TENDONO A GIOCARE PARECCHIO A SINISTRA, DOVE DOMINGUEZ E LA SUA ALA SI CERCANO SPESSO..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ATTENZIONE AI CAMBI CAMPO, LO PROVANO SPESSO.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IN MEZZO ABBIAMO BISOGNO DI TANTA GRINTA E CORSA: SARA' UNA BATTAGLIA RAGAZZI. VI VOGLIO CATTIVI ESUL PEZZO.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QUINDI IN FASE DI NON POSSESSO VOGLIO ANCHE I TREQUARTISTI DIETRO ALLA LINEA DEL PALLONE, IN FASE DI POSSESSO INVECE DOVREMO ESSERE BRAVI A DARE UN APPOGGIO A BREV.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NON ABBIAMO GLI UOMINI PER CERCARE LA PROFONDITA QUINDI FACCIAMO DI NECESSITA' VIRTU': SCARICO DEL CENTRAVANTI E TREQUARTISTA CHE SI BUTTA DENTRO PER L'INSERIMENTO.  CERCATE LA GIOCATA VELOCE, L'1/2,  MAGARI IN PROFONDITA' PER IL TAGLIO O PER LA CHIUSURA DI UN TRIANGOLO.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BISOGNA GIOCARE SEMPLICI E NON LEZIOSI, E'MENO SPETTACOLARE FORSE MA RENDE DI PIU. E TIRATE,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FLACO DA TE MI ASPETTO QUALCHE BUON INSERIMENTO PIAZZATO AL MOMENTO GIUSTO: HAI LA GAMBA ED IL FIATO PER FARE LA DIFFERENZA A SINISTRA.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SOLITAMENTE HANNO CENTROCAMPISTI CHE CORRONO COME DANNATI SUL PORTATORE, QUINDI E' NECESSARIO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CENTRAVANTI. SARA' UNA PARTITA DURA, SULLA FALSARIGA DELLA PARTITA DI REGIONALE. TI TROVERAI A SBATTAGLIARE, A FARE LA GUERRA LA DAVANTI. VOGLIO DA TE CHE FAI SALIRE LA SQUADRA, CHE TIENI PALLA E PRENDI METRI E GUADAGNI PUNIZIONI. CHE SCARICHI PRECISO SUI TREQUARTISTI,. CHE STAI TRANQUILLO PERCHE LA TUA OCCASIONE LO SAI CHE TI CAPITERA'. QUESTA L'IDEA DI GIOCO CHE VORREI PROVASSIMO OGGI.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LORO DIFESA E' STATICA E NON ALTA, I TERZINI RARAMENTE SOVRAPPONGONO.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SUI CALCI PIAZZATI VANNO IN DIFFICOLTA'.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AGNE O MEGLIO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126</xdr:row>
      <xdr:rowOff>142875</xdr:rowOff>
    </xdr:to>
    <xdr:sp macro="" textlink="">
      <xdr:nvSpPr>
        <xdr:cNvPr id="69" name="CasellaDiTesto 68"/>
        <xdr:cNvSpPr txBox="1"/>
      </xdr:nvSpPr>
      <xdr:spPr>
        <a:xfrm>
          <a:off x="47625" y="371477"/>
          <a:ext cx="5131594" cy="207740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CI SIAMO: ULTIMA DI CAMPIONATO, UN VIAGGIO LUNGO 10 MESI, 50 ALLENAMENTI, SOLE, CALDO, FREDDO, NEVE. E' STATO UN ANNO PERSONALMENTE FANTASTICO, SONO ORGOGLIOSO DI VOI, DI QUELLO CHE SIAMO, CI TENEVO A DIRVELO INDIPENDENTEMENTE DA COME ANDRA' STASERA.</a:t>
          </a:r>
        </a:p>
        <a:p>
          <a:r>
            <a:rPr lang="it-IT" sz="1100" u="none" cap="small" baseline="0">
              <a:solidFill>
                <a:schemeClr val="dk1"/>
              </a:solidFill>
              <a:latin typeface="+mn-lt"/>
              <a:ea typeface="+mn-ea"/>
              <a:cs typeface="+mn-cs"/>
            </a:rPr>
            <a:t>STASERA C'E' TUTTO PER FAR BENE E PER METTERE IL PUNTO ESCLAMATIVO A QUESTA STAGIONE E </a:t>
          </a:r>
          <a:r>
            <a:rPr kumimoji="0" lang="it-IT" sz="1100" b="0" i="0" u="none" strike="noStrike" kern="0" cap="small" spc="0" normalizeH="0" baseline="0" noProof="0">
              <a:ln>
                <a:noFill/>
              </a:ln>
              <a:solidFill>
                <a:prstClr val="black"/>
              </a:solidFill>
              <a:effectLst/>
              <a:uLnTx/>
              <a:uFillTx/>
              <a:latin typeface="+mn-lt"/>
              <a:ea typeface="+mn-ea"/>
              <a:cs typeface="+mn-cs"/>
            </a:rPr>
            <a:t>PER ENTRARE NELLA STORIA SUTURA. </a:t>
          </a:r>
        </a:p>
        <a:p>
          <a:r>
            <a:rPr kumimoji="0" lang="it-IT" sz="1100" b="0" i="0" u="none" strike="noStrike" kern="0" cap="small" spc="0" normalizeH="0" baseline="0" noProof="0">
              <a:ln>
                <a:noFill/>
              </a:ln>
              <a:solidFill>
                <a:prstClr val="black"/>
              </a:solidFill>
              <a:effectLst/>
              <a:uLnTx/>
              <a:uFillTx/>
              <a:latin typeface="+mn-lt"/>
              <a:ea typeface="+mn-ea"/>
              <a:cs typeface="+mn-cs"/>
            </a:rPr>
            <a:t>SDOGANIAMO STO DERBY, SMETTIAMO DI VIVERLO CON  LA PANCIA MA USIAMO IL CERVELLO: ALZARE LA COPPA PIU' GRANDE DIPENDE SOLO DA NOI, </a:t>
          </a:r>
          <a:r>
            <a:rPr kumimoji="0" lang="it-IT" sz="1100" b="1" i="0" u="none" strike="noStrike" kern="0" cap="small" spc="0" normalizeH="0" baseline="0" noProof="0">
              <a:ln>
                <a:noFill/>
              </a:ln>
              <a:solidFill>
                <a:prstClr val="black"/>
              </a:solidFill>
              <a:effectLst/>
              <a:uLnTx/>
              <a:uFillTx/>
              <a:latin typeface="+mn-lt"/>
              <a:ea typeface="+mn-ea"/>
              <a:cs typeface="+mn-cs"/>
            </a:rPr>
            <a:t>DALLA MENTALITA' E DALL'ATTEGGIAMENTO </a:t>
          </a:r>
          <a:r>
            <a:rPr kumimoji="0" lang="it-IT" sz="1100" b="0" i="0" u="none" strike="noStrike" kern="0" cap="small" spc="0" normalizeH="0" baseline="0" noProof="0">
              <a:ln>
                <a:noFill/>
              </a:ln>
              <a:solidFill>
                <a:prstClr val="black"/>
              </a:solidFill>
              <a:effectLst/>
              <a:uLnTx/>
              <a:uFillTx/>
              <a:latin typeface="+mn-lt"/>
              <a:ea typeface="+mn-ea"/>
              <a:cs typeface="+mn-cs"/>
            </a:rPr>
            <a:t>CHE METTEREMO LA FUORI</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small" spc="0" normalizeH="0" baseline="0" noProof="0">
              <a:ln>
                <a:noFill/>
              </a:ln>
              <a:solidFill>
                <a:prstClr val="black"/>
              </a:solidFill>
              <a:effectLst/>
              <a:uLnTx/>
              <a:uFillTx/>
              <a:latin typeface="+mn-lt"/>
              <a:ea typeface="+mn-ea"/>
              <a:cs typeface="+mn-cs"/>
            </a:rPr>
            <a:t>SERVE </a:t>
          </a:r>
          <a:r>
            <a:rPr kumimoji="0" lang="it-IT" sz="1100" b="0" i="0" u="sng" strike="noStrike" kern="0" cap="small" spc="0" normalizeH="0" baseline="0" noProof="0">
              <a:ln>
                <a:noFill/>
              </a:ln>
              <a:solidFill>
                <a:prstClr val="black"/>
              </a:solidFill>
              <a:effectLst/>
              <a:uLnTx/>
              <a:uFillTx/>
              <a:latin typeface="+mn-lt"/>
              <a:ea typeface="+mn-ea"/>
              <a:cs typeface="+mn-cs"/>
            </a:rPr>
            <a:t>UN ATTEGGIAMENTO VINCENTE</a:t>
          </a:r>
          <a:r>
            <a:rPr kumimoji="0" lang="it-IT" sz="1100" b="0" i="0" u="none" strike="noStrike" kern="0" cap="small" spc="0" normalizeH="0" baseline="0" noProof="0">
              <a:ln>
                <a:noFill/>
              </a:ln>
              <a:solidFill>
                <a:prstClr val="black"/>
              </a:solidFill>
              <a:effectLst/>
              <a:uLnTx/>
              <a:uFillTx/>
              <a:latin typeface="+mn-lt"/>
              <a:ea typeface="+mn-ea"/>
              <a:cs typeface="+mn-cs"/>
            </a:rPr>
            <a:t> , SERVIRA' TANTA CORSA , SERVIRA' SEMPLICITA' MA </a:t>
          </a:r>
          <a:r>
            <a:rPr kumimoji="0" lang="it-IT" sz="1100" b="1" i="0" u="none" strike="noStrike" kern="0" cap="small" spc="0" normalizeH="0" baseline="0" noProof="0">
              <a:ln>
                <a:noFill/>
              </a:ln>
              <a:solidFill>
                <a:prstClr val="black"/>
              </a:solidFill>
              <a:effectLst/>
              <a:uLnTx/>
              <a:uFillTx/>
              <a:latin typeface="+mn-lt"/>
              <a:ea typeface="+mn-ea"/>
              <a:cs typeface="+mn-cs"/>
            </a:rPr>
            <a:t>SOPRATTUTTO SERVIRA' TESTA. NON CADIAMO NELLE LORO PROVOCAZIONI, DIMOSTRIAMO LA NOSTRA SUPERIORITA' SOPRATTUTTO OGGI DAVANTI AL CSI E AL PUBBLICO</a:t>
          </a:r>
          <a:r>
            <a:rPr kumimoji="0" lang="it-IT" sz="1100" b="0" i="0" u="none" strike="noStrike" kern="0" cap="small" spc="0" normalizeH="0" baseline="0" noProof="0">
              <a:ln>
                <a:noFill/>
              </a:ln>
              <a:solidFill>
                <a:prstClr val="black"/>
              </a:solidFill>
              <a:effectLst/>
              <a:uLnTx/>
              <a:uFillTx/>
              <a:latin typeface="+mn-lt"/>
              <a:ea typeface="+mn-ea"/>
              <a:cs typeface="+mn-cs"/>
            </a:rPr>
            <a:t>  NON CADIAMO IN ATTEGGIAMENTI DA PERDENTI, LASCIANDOCI SOPRAFFARE DALLA RABBIA O CERCANDO VENDETTE PERSONALI, MA </a:t>
          </a:r>
          <a:r>
            <a:rPr kumimoji="0" lang="it-IT" sz="1100" b="1" i="0" u="none" strike="noStrike" kern="0" cap="small" spc="0" normalizeH="0" baseline="0" noProof="0">
              <a:ln>
                <a:noFill/>
              </a:ln>
              <a:solidFill>
                <a:prstClr val="black"/>
              </a:solidFill>
              <a:effectLst/>
              <a:uLnTx/>
              <a:uFillTx/>
              <a:latin typeface="+mn-lt"/>
              <a:ea typeface="+mn-ea"/>
              <a:cs typeface="+mn-cs"/>
            </a:rPr>
            <a:t>METTIAMO A DISPOSIZIONE DEI COMPAGNI IL NOSTRO MEGLIO, </a:t>
          </a:r>
          <a:r>
            <a:rPr kumimoji="0" lang="it-IT" sz="1100" b="0" i="0" u="none" strike="noStrike" kern="0" cap="small" spc="0" normalizeH="0" baseline="0" noProof="0">
              <a:ln>
                <a:noFill/>
              </a:ln>
              <a:solidFill>
                <a:prstClr val="black"/>
              </a:solidFill>
              <a:effectLst/>
              <a:uLnTx/>
              <a:uFillTx/>
              <a:latin typeface="+mn-lt"/>
              <a:ea typeface="+mn-ea"/>
              <a:cs typeface="+mn-cs"/>
            </a:rPr>
            <a:t>LA' FUORI </a:t>
          </a:r>
          <a:r>
            <a:rPr kumimoji="0" lang="it-IT" sz="1100" b="1" i="0" u="none" strike="noStrike" kern="0" cap="small" spc="0" normalizeH="0" baseline="0" noProof="0">
              <a:ln>
                <a:noFill/>
              </a:ln>
              <a:solidFill>
                <a:prstClr val="black"/>
              </a:solidFill>
              <a:effectLst/>
              <a:uLnTx/>
              <a:uFillTx/>
              <a:latin typeface="+mn-lt"/>
              <a:ea typeface="+mn-ea"/>
              <a:cs typeface="+mn-cs"/>
            </a:rPr>
            <a:t>FATE QUELLO CHE SAPETE MA FATELO AL MEGLIO CHE POTETE, DATE TUTTO E ANCHE DI PIU' SE NECESSARIO. </a:t>
          </a:r>
          <a:r>
            <a:rPr kumimoji="0" lang="it-IT" sz="1100" b="0" i="0" u="none" strike="noStrike" kern="0" cap="small" spc="0" normalizeH="0" baseline="0" noProof="0">
              <a:ln>
                <a:noFill/>
              </a:ln>
              <a:solidFill>
                <a:prstClr val="black"/>
              </a:solidFill>
              <a:effectLst/>
              <a:uLnTx/>
              <a:uFillTx/>
              <a:latin typeface="+mn-lt"/>
              <a:ea typeface="+mn-ea"/>
              <a:cs typeface="+mn-cs"/>
            </a:rPr>
            <a:t>ANCHE ADESSO E' TEMPO DI CORRERE E DI DARE TUTTO SENZA ANSIE O TIMORI, QUELLI POSSONO SOLO FREGARCI. </a:t>
          </a:r>
          <a:r>
            <a:rPr kumimoji="0" lang="it-IT" sz="1100" b="1" i="0" u="none" strike="noStrike" kern="0" cap="small" spc="0" normalizeH="0" baseline="0" noProof="0">
              <a:ln>
                <a:noFill/>
              </a:ln>
              <a:solidFill>
                <a:prstClr val="black"/>
              </a:solidFill>
              <a:effectLst/>
              <a:uLnTx/>
              <a:uFillTx/>
              <a:latin typeface="+mn-lt"/>
              <a:ea typeface="+mn-ea"/>
              <a:cs typeface="+mn-cs"/>
            </a:rPr>
            <a:t>PERCIO' RESTATE SERENI, AIUTATEVI E LOTTATE SU TUTTE LE PALLE. SPUTATE L'ANIMA DAL PRIMO ALL'ULTIMO MINUTO, MANGIATE L'ERBA, LASCIATE MUSCOLI E POLMONI IN CAMPO E OTTERRETE QUELLO CHE MERITATE. </a:t>
          </a:r>
          <a:endParaRPr kumimoji="0" lang="it-IT" sz="1100" b="0" i="0" u="sng" strike="noStrike" kern="0" cap="small" spc="0" normalizeH="0" baseline="0" noProof="0">
            <a:ln>
              <a:noFill/>
            </a:ln>
            <a:solidFill>
              <a:prstClr val="black"/>
            </a:solidFill>
            <a:effectLst/>
            <a:uLnTx/>
            <a:uFillTx/>
            <a:latin typeface="+mn-lt"/>
            <a:ea typeface="+mn-ea"/>
            <a:cs typeface="+mn-cs"/>
          </a:endParaRPr>
        </a:p>
        <a:p>
          <a:endParaRPr lang="it-IT" sz="1100" u="none" cap="small" baseline="0">
            <a:solidFill>
              <a:schemeClr val="dk1"/>
            </a:solidFill>
            <a:latin typeface="+mn-lt"/>
            <a:ea typeface="+mn-ea"/>
            <a:cs typeface="+mn-cs"/>
          </a:endParaRPr>
        </a:p>
        <a:p>
          <a:r>
            <a:rPr lang="it-IT">
              <a:effectLst/>
            </a:rPr>
            <a:t>AVREI VOLUTO</a:t>
          </a:r>
          <a:r>
            <a:rPr lang="it-IT" baseline="0">
              <a:effectLst/>
            </a:rPr>
            <a:t> FARVI PARTIRE TUTTI TITOLARI OGGI....MA NON SI PUO'.</a:t>
          </a:r>
        </a:p>
        <a:p>
          <a:endParaRPr lang="it-IT">
            <a:effectLst/>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cap="small" baseline="0">
              <a:solidFill>
                <a:schemeClr val="dk1"/>
              </a:solidFill>
              <a:effectLst/>
              <a:latin typeface="+mn-lt"/>
              <a:ea typeface="+mn-ea"/>
              <a:cs typeface="+mn-cs"/>
            </a:rPr>
            <a:t>ROSSO/MEGLIO, NICO, GIAN, ABI/WALLY, VITTO, FLACO/AGNE, ERIS/ BREV.</a:t>
          </a:r>
          <a:endParaRPr lang="it-IT">
            <a:effectLst/>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NON ABBASSIAMOCI TROPPO A RIDOSSO DELLA NOSTRA AREA MA SE RIUSCIAMO STIAMO A DIFESA ALTA E LI TENIAMO DI LA' PER GIOCARE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lang="it-IT" sz="1100" b="1" i="0" cap="small" baseline="0">
              <a:solidFill>
                <a:schemeClr val="dk1"/>
              </a:solidFill>
              <a:effectLst/>
              <a:latin typeface="+mn-lt"/>
              <a:ea typeface="+mn-ea"/>
              <a:cs typeface="+mn-cs"/>
            </a:rPr>
            <a:t>SOLITO LAMPIONE SEMPRE ACCESO</a:t>
          </a:r>
          <a:r>
            <a:rPr lang="it-IT" sz="1100" b="0" i="0" cap="small" baseline="0">
              <a:solidFill>
                <a:schemeClr val="dk1"/>
              </a:solidFill>
              <a:effectLst/>
              <a:latin typeface="+mn-lt"/>
              <a:ea typeface="+mn-ea"/>
              <a:cs typeface="+mn-cs"/>
            </a:rPr>
            <a:t>. GLI UOMINI DA CURARE SONO GILIOLI E SPADONI LARGHI E REGNANI CENTRALE. SULLE PALLE INATTIVE CERCANO SUL SECONDO PALO CERLINI IL 5</a:t>
          </a:r>
          <a:r>
            <a:rPr kumimoji="0" lang="it-IT" sz="1100" b="0" i="0" u="none" strike="noStrike" kern="0" cap="small" spc="0" normalizeH="0" baseline="0" noProof="0">
              <a:ln>
                <a:noFill/>
              </a:ln>
              <a:solidFill>
                <a:prstClr val="black"/>
              </a:solidFill>
              <a:effectLst/>
              <a:uLnTx/>
              <a:uFillTx/>
              <a:latin typeface="+mn-lt"/>
              <a:ea typeface="+mn-ea"/>
              <a:cs typeface="+mn-cs"/>
            </a:rPr>
            <a:t>. SCONTATO DIRVI CHE DIETRO OGGI BISOGNA RIPETERE LA PARTITA DI POVIGLIO, CON LA STESSA PERFEZIONE. PULITI E DECISI, NON CONCEDERE PUNIZIONI O METRI A QUESTA GENTE QUA, LO SCARICO PALLA DEVE ESSERE PRECISO, NESSUN TENTENNAMENTO O ESITAZIONE. L'ERRORE OGGI VIENE PUNITO, QUESTI NON TI PERDONANO NULLA: NICO SE SI ESCE ALTI L'AZIONE SI CHIUDE LI'.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a:t>
          </a:r>
          <a:r>
            <a:rPr kumimoji="0" lang="it-IT" sz="1100" b="0" i="0" u="none" strike="noStrike" kern="0" cap="small" spc="0" normalizeH="0" baseline="0" noProof="0">
              <a:ln>
                <a:noFill/>
              </a:ln>
              <a:solidFill>
                <a:prstClr val="black"/>
              </a:solidFill>
              <a:effectLst/>
              <a:uLnTx/>
              <a:uFillTx/>
              <a:latin typeface="+mn-lt"/>
              <a:ea typeface="+mn-ea"/>
              <a:cs typeface="+mn-cs"/>
            </a:rPr>
            <a:t>VADO IN SOVRAPPOSIZIONE CON INTELLIGENZA PERO'. GLI PRENDIAMO LE MISURE, CAPIAMO MODO DI GIOCARE E VELOCITA' STIAMO ATTENTI ALLA LINEA E A SCALARE, MA SOPRATTUTTO NON DOBBIAMO ASSOLUTAMENTE ESSERE FUORI POSIZIONE ABI: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 TRE. GIOCHIAMO CON </a:t>
          </a:r>
          <a:r>
            <a:rPr kumimoji="0" lang="it-IT" sz="1100" b="1" i="0" u="none"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CENTRALE E DUE INTERNI :QUESTA DISPOSIZIONE CON TRE CC IN LINEA PERMETTE AI NOSTRI INTERNI DI SCIVOLARE E RADDOPPIARE SULLE FASCE DOVE LORO POTREBBERO AVERE GIOCATORI DI SPINTA E VELOCI. OVVIO I DUE 3/4 DEVONO SCALARE IN MEZZO A SECONDA DI DOVE SI MUOVA IL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GLI PRENDIAMO LE MISURE IN MEZZO POSSIAMO SPOSTARE GLI EQUILIBRI.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LO SCARICO SUL LORO CENTRALE, NON DEVE MAI ESSERE PULITO, E' LI' CHE DOVREMO ESSERE BRAVI A USCIRE IN DISTURBO CON I DUE TREQUARTISTI.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IN MEZZO ABBIAMO </a:t>
          </a:r>
          <a:r>
            <a:rPr kumimoji="0" lang="it-IT" sz="1100" b="1" i="0" u="none" strike="noStrike" kern="0" cap="small" spc="0" normalizeH="0" baseline="0" noProof="0">
              <a:ln>
                <a:noFill/>
              </a:ln>
              <a:solidFill>
                <a:prstClr val="black"/>
              </a:solidFill>
              <a:effectLst/>
              <a:uLnTx/>
              <a:uFillTx/>
              <a:latin typeface="+mn-lt"/>
              <a:ea typeface="+mn-ea"/>
              <a:cs typeface="+mn-cs"/>
            </a:rPr>
            <a:t>BISOGNO DI TANTA GRINTA E CORSA</a:t>
          </a:r>
          <a:r>
            <a:rPr kumimoji="0" lang="it-IT" sz="1100" b="0" i="0" u="none" strike="noStrike" kern="0" cap="small" spc="0" normalizeH="0" baseline="0" noProof="0">
              <a:ln>
                <a:noFill/>
              </a:ln>
              <a:solidFill>
                <a:prstClr val="black"/>
              </a:solidFill>
              <a:effectLst/>
              <a:uLnTx/>
              <a:uFillTx/>
              <a:latin typeface="+mn-lt"/>
              <a:ea typeface="+mn-ea"/>
              <a:cs typeface="+mn-cs"/>
            </a:rPr>
            <a:t>, CATTIVI E CON LA BAVA ALLA BOCCA. SE FACCIAMO </a:t>
          </a:r>
          <a:r>
            <a:rPr kumimoji="0" lang="it-IT" sz="1100" b="1" i="0" u="none" strike="noStrike" kern="0" cap="small" spc="0" normalizeH="0" baseline="0" noProof="0">
              <a:ln>
                <a:noFill/>
              </a:ln>
              <a:solidFill>
                <a:prstClr val="black"/>
              </a:solidFill>
              <a:effectLst/>
              <a:uLnTx/>
              <a:uFillTx/>
              <a:latin typeface="+mn-lt"/>
              <a:ea typeface="+mn-ea"/>
              <a:cs typeface="+mn-cs"/>
            </a:rPr>
            <a:t>GIRARE LA PALLA IN DUE TOCCHI, STOP E VIA, GUADAGNIAMO UN TEMPO DI GIOCO RAGAZZI E IN QUESTA CATEGORIA E' DECISIVO.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QUINDI IN FASE DI NON POSSESSO VOGLIO ANCHE I TREQUARTISTI DIETRO ALLA LINEA DEL PALLONE, IN FASE DI POSSESSO INVECE DOVREMO ESSERE BRAVI A DARE UN APPOGGIO A BREV.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NON ABBIAMO GLI UOMINI PER CERCARE LA PROFONDITA QUINDI FACCIAMO DI NECESSITA' VIRTU': SCARICO DEL CENTRAVANTI E TREQUARTISTA CHE SI BUTTA DENTRO PER L'INSERIMENTO.  CERCATE LA GIOCATA VELOCE, L'1/2,  MAGARI IN PROFONDITA' PER IL TAGLIO O PER LA CHIUSURA DI UN TRIANGOLO.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BISOGNA GIOCARE SEMPLICI E NON LEZIOSI, E'MENO SPETTACOLARE FORSE MA RENDE DI PIU. E TIRATE,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FLACO DA TE MI ASPETTO QUALCHE BUON INSERIMENTO PIAZZATO AL MOMENTO GIUSTO: HAI LA GAMBA ED IL FIATO PER FARE LA DIFFERENZA A SINISTRA.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CENTRAVANTI. SARA' UNA PARTITA DURA, SULLA FALSARIGA DELLE ULTIME PARTITE. TI TROVERAI A SBATTAGLIARE, A FARE LA GUERRA LA DAVANTI. VOGLIO DA TE CHE FAI SALIRE LA SQUADRA, CHE TIENI PALLA E PRENDI METRI E GUADAGNI PUNIZIONI. CHE SCARICHI PRECISO SUI TREQUARTISTI,. CHE STAI TRANQUILLO PERCHE LA TUA OCCASIONE LO SAI CHE TI CAPITERA'. QUESTA L'IDEA DI GIOCO CHE VORREI PROVASSIMO OGGI.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LORO DIFESA E' STATICA E NON ALTA,  CERCA DI STAZIONARE NELLA ZONA DI MOMMO E NON DI GUIDO I TERZINI RARAMENTE SOVRAPPONGONO.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SUI CALCI PIAZZATI VANNO IN DIFFICOLTA'.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E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t>
          </a: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DAI, ORA E' TEMPO DI CORRERE E DI DARE TUTTO RAGAZZI!</a:t>
          </a:r>
          <a:r>
            <a:rPr lang="it-IT" sz="1100" b="0" cap="none" baseline="0">
              <a:solidFill>
                <a:schemeClr val="dk1"/>
              </a:solidFill>
              <a:effectLst/>
              <a:latin typeface="+mn-lt"/>
              <a:ea typeface="+mn-ea"/>
              <a:cs typeface="+mn-cs"/>
            </a:rPr>
            <a:t> </a:t>
          </a:r>
          <a:r>
            <a:rPr lang="it-IT" sz="1100" cap="small" baseline="0">
              <a:solidFill>
                <a:schemeClr val="dk1"/>
              </a:solidFill>
              <a:effectLst/>
              <a:latin typeface="+mn-lt"/>
              <a:ea typeface="+mn-ea"/>
              <a:cs typeface="+mn-cs"/>
            </a:rPr>
            <a:t>E RESTARE UNITI!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lang="it-IT" sz="1100" b="1" i="0" u="sng" baseline="0">
              <a:solidFill>
                <a:schemeClr val="dk1"/>
              </a:solidFill>
              <a:effectLst/>
              <a:latin typeface="+mn-lt"/>
              <a:ea typeface="+mn-ea"/>
              <a:cs typeface="+mn-cs"/>
            </a:rPr>
            <a:t>INTERVALLO:</a:t>
          </a:r>
        </a:p>
        <a:p>
          <a:pPr eaLnBrk="1" fontAlgn="auto" latinLnBrk="0" hangingPunct="1"/>
          <a:r>
            <a:rPr lang="it-IT" sz="1100" b="0" i="0" u="none" baseline="0">
              <a:solidFill>
                <a:schemeClr val="dk1"/>
              </a:solidFill>
              <a:effectLst/>
              <a:latin typeface="+mn-lt"/>
              <a:ea typeface="+mn-ea"/>
              <a:cs typeface="+mn-cs"/>
            </a:rPr>
            <a:t>a) stiamo vincendo, inerzia totalmente dalla nostra parte, non si deve smettere di giocare, quindi concentrazione alta, basta il minimo calo e si rimette tutto in ballo.</a:t>
          </a:r>
        </a:p>
        <a:p>
          <a:pPr eaLnBrk="1" fontAlgn="auto" latinLnBrk="0" hangingPunct="1"/>
          <a:r>
            <a:rPr lang="it-IT" sz="1100" b="0" i="0" u="none" baseline="0">
              <a:solidFill>
                <a:schemeClr val="dk1"/>
              </a:solidFill>
              <a:effectLst/>
              <a:latin typeface="+mn-lt"/>
              <a:ea typeface="+mn-ea"/>
              <a:cs typeface="+mn-cs"/>
            </a:rPr>
            <a:t>Possibilità di gestire i tempi di gioco, rimesse, calci piazzati da conquistare con furbizia. Davanti teniamo su il pallone e proviamo a far respirare la squadra. Dietro vietato abbassarsi, se no poi si soffre! Interdizione decisa, disimpegni precisi. Gli squali quando vedono la preda sanguinare la sbranano, la finiscono.</a:t>
          </a:r>
        </a:p>
        <a:p>
          <a:pPr eaLnBrk="1" fontAlgn="auto" latinLnBrk="0" hangingPunct="1"/>
          <a:endParaRPr lang="it-IT" sz="1100" b="0" i="0" u="none" baseline="0">
            <a:solidFill>
              <a:schemeClr val="dk1"/>
            </a:solidFill>
            <a:effectLst/>
            <a:latin typeface="+mn-lt"/>
            <a:ea typeface="+mn-ea"/>
            <a:cs typeface="+mn-cs"/>
          </a:endParaRPr>
        </a:p>
        <a:p>
          <a:pPr eaLnBrk="1" fontAlgn="auto" latinLnBrk="0" hangingPunct="1"/>
          <a:r>
            <a:rPr lang="it-IT" b="0" u="none">
              <a:effectLst/>
            </a:rPr>
            <a:t>b)</a:t>
          </a:r>
          <a:r>
            <a:rPr lang="it-IT" b="0" u="none" baseline="0">
              <a:effectLst/>
            </a:rPr>
            <a:t> siamo sotto, nulla è compromesso, 35 minuti per rialzarci come gruppo, niente frenesia, ma usiamo la testa e continuiamo a giocare la palla, dobbiamo accelerare però. Stato d'animo positivo, pensiamo che possiamo farcela.</a:t>
          </a:r>
        </a:p>
        <a:p>
          <a:pPr eaLnBrk="1" fontAlgn="auto" latinLnBrk="0" hangingPunct="1"/>
          <a:endParaRPr lang="it-IT" b="0" u="none">
            <a:effectLst/>
          </a:endParaRPr>
        </a:p>
        <a:p>
          <a:pPr eaLnBrk="1" fontAlgn="auto" latinLnBrk="0" hangingPunct="1"/>
          <a:endParaRPr lang="it-IT" sz="1100" b="1" i="0" baseline="0">
            <a:solidFill>
              <a:schemeClr val="dk1"/>
            </a:solidFill>
            <a:effectLst/>
            <a:latin typeface="+mn-lt"/>
            <a:ea typeface="+mn-ea"/>
            <a:cs typeface="+mn-cs"/>
          </a:endParaRP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endParaRPr lang="it-IT" b="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152</xdr:row>
      <xdr:rowOff>114300</xdr:rowOff>
    </xdr:to>
    <xdr:sp macro="" textlink="">
      <xdr:nvSpPr>
        <xdr:cNvPr id="35" name="CasellaDiTesto 34"/>
        <xdr:cNvSpPr txBox="1"/>
      </xdr:nvSpPr>
      <xdr:spPr>
        <a:xfrm>
          <a:off x="47625" y="381001"/>
          <a:ext cx="5153025" cy="24650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OGNI ANNO RIPARTIRE COL PIEDE GIUSTO </a:t>
          </a:r>
          <a:r>
            <a:rPr lang="it-IT" sz="1100" b="1" u="none" cap="small" baseline="0">
              <a:solidFill>
                <a:schemeClr val="dk1"/>
              </a:solidFill>
              <a:latin typeface="+mn-lt"/>
              <a:ea typeface="+mn-ea"/>
              <a:cs typeface="+mn-cs"/>
            </a:rPr>
            <a:t>E' IL MOMENTO PIU' DIFFICILE, </a:t>
          </a:r>
          <a:r>
            <a:rPr lang="it-IT" sz="1100" b="0" u="none" cap="small" baseline="0">
              <a:solidFill>
                <a:schemeClr val="dk1"/>
              </a:solidFill>
              <a:latin typeface="+mn-lt"/>
              <a:ea typeface="+mn-ea"/>
              <a:cs typeface="+mn-cs"/>
            </a:rPr>
            <a:t>NON DOBBIAMO SENTIRCI SICURI DI QUELLO CHE ABBIAMO FATTO L'ANNO PASSATO PERCHE' GIA' NON CONTA PIU'...</a:t>
          </a:r>
          <a:r>
            <a:rPr lang="it-IT" sz="1100" b="1" u="none" cap="small" baseline="0">
              <a:solidFill>
                <a:schemeClr val="dk1"/>
              </a:solidFill>
              <a:latin typeface="+mn-lt"/>
              <a:ea typeface="+mn-ea"/>
              <a:cs typeface="+mn-cs"/>
            </a:rPr>
            <a:t>CONTA SOLO CIO' CHE SARA': E' LA LEGGE DELLE PARTITE COME QUESTA, E' LA LEGGE DELLA VITA. </a:t>
          </a:r>
        </a:p>
        <a:p>
          <a:r>
            <a:rPr lang="it-IT" sz="1100" u="none" cap="small" baseline="0">
              <a:solidFill>
                <a:schemeClr val="dk1"/>
              </a:solidFill>
              <a:latin typeface="+mn-lt"/>
              <a:ea typeface="+mn-ea"/>
              <a:cs typeface="+mn-cs"/>
            </a:rPr>
            <a:t>VI VOGLIO DIRE UNA COSA, TUTTI </a:t>
          </a:r>
          <a:r>
            <a:rPr lang="it-IT" sz="1100" b="1" u="none" cap="small" baseline="0">
              <a:solidFill>
                <a:schemeClr val="dk1"/>
              </a:solidFill>
              <a:latin typeface="+mn-lt"/>
              <a:ea typeface="+mn-ea"/>
              <a:cs typeface="+mn-cs"/>
            </a:rPr>
            <a:t>DESIDERIAMO </a:t>
          </a:r>
          <a:r>
            <a:rPr lang="it-IT" sz="1100" u="none" cap="small" baseline="0">
              <a:solidFill>
                <a:schemeClr val="dk1"/>
              </a:solidFill>
              <a:latin typeface="+mn-lt"/>
              <a:ea typeface="+mn-ea"/>
              <a:cs typeface="+mn-cs"/>
            </a:rPr>
            <a:t>VINCERE IL DERBY, E' UN DESIDERIO COMUNE. SARA' UNA PARTITA DURA E MASCHIA, STATE  </a:t>
          </a:r>
          <a:r>
            <a:rPr lang="it-IT" sz="1100" b="1" cap="small" baseline="0">
              <a:solidFill>
                <a:schemeClr val="dk1"/>
              </a:solidFill>
              <a:effectLst/>
              <a:latin typeface="+mn-lt"/>
              <a:ea typeface="+mn-ea"/>
              <a:cs typeface="+mn-cs"/>
            </a:rPr>
            <a:t>SERENI </a:t>
          </a:r>
          <a:r>
            <a:rPr lang="it-IT" sz="1100" cap="small" baseline="0">
              <a:solidFill>
                <a:schemeClr val="dk1"/>
              </a:solidFill>
              <a:effectLst/>
              <a:latin typeface="+mn-lt"/>
              <a:ea typeface="+mn-ea"/>
              <a:cs typeface="+mn-cs"/>
            </a:rPr>
            <a:t>E STATE </a:t>
          </a:r>
          <a:r>
            <a:rPr lang="it-IT" sz="1100" b="1" cap="small" baseline="0">
              <a:solidFill>
                <a:schemeClr val="dk1"/>
              </a:solidFill>
              <a:effectLst/>
              <a:latin typeface="+mn-lt"/>
              <a:ea typeface="+mn-ea"/>
              <a:cs typeface="+mn-cs"/>
            </a:rPr>
            <a:t>UNITI, NON CADETE NELLE PROVOCAZIONI </a:t>
          </a:r>
          <a:r>
            <a:rPr lang="it-IT" sz="1100" u="none" cap="small" baseline="0">
              <a:solidFill>
                <a:schemeClr val="dk1"/>
              </a:solidFill>
              <a:latin typeface="+mn-lt"/>
              <a:ea typeface="+mn-ea"/>
              <a:cs typeface="+mn-cs"/>
            </a:rPr>
            <a:t>E LASCIATE LA' FUORI TUTTO. SOLO SE TORNEREMO QUI CON LA MAGLIA ZUPPA DI SUDORE E I CALZONCINI SPORCHI RIENTREREMO VINCENTI. </a:t>
          </a:r>
          <a:endParaRPr lang="it-IT" sz="1100" b="1" u="none" cap="small" baseline="0">
            <a:solidFill>
              <a:schemeClr val="dk1"/>
            </a:solidFill>
            <a:latin typeface="+mn-lt"/>
            <a:ea typeface="+mn-ea"/>
            <a:cs typeface="+mn-cs"/>
          </a:endParaRPr>
        </a:p>
        <a:p>
          <a:endParaRPr lang="it-IT" sz="1100" b="1"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PASSIAMO ALL'ASPETTO TECNICO DELLA SFIDA: </a:t>
          </a:r>
          <a:r>
            <a:rPr lang="it-IT" sz="1100" u="sng" cap="small" baseline="0">
              <a:solidFill>
                <a:schemeClr val="dk1"/>
              </a:solidFill>
              <a:latin typeface="+mn-lt"/>
              <a:ea typeface="+mn-ea"/>
              <a:cs typeface="+mn-cs"/>
            </a:rPr>
            <a:t>GIOCHIAMO CON RABBIA E ATTENZIONE  </a:t>
          </a:r>
          <a:r>
            <a:rPr lang="it-IT" sz="1100" u="sng" cap="small" baseline="0">
              <a:solidFill>
                <a:schemeClr val="dk1"/>
              </a:solidFill>
              <a:effectLst/>
              <a:latin typeface="+mn-lt"/>
              <a:ea typeface="+mn-ea"/>
              <a:cs typeface="+mn-cs"/>
            </a:rPr>
            <a:t>SU OGNI PALLONE, </a:t>
          </a:r>
          <a:r>
            <a:rPr lang="it-IT" sz="1100" u="sng" cap="small" baseline="0">
              <a:solidFill>
                <a:schemeClr val="dk1"/>
              </a:solidFill>
              <a:latin typeface="+mn-lt"/>
              <a:ea typeface="+mn-ea"/>
              <a:cs typeface="+mn-cs"/>
            </a:rPr>
            <a:t>SENZA INNERVOSIRCI MA AIUTANDOCI</a:t>
          </a:r>
          <a:r>
            <a:rPr lang="it-IT" sz="1100" u="none"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PARTIRE FORTE E' FONDAMENTALE: LA PARTITA DOBBIAMO FARLA NOI, CERCARE DI GESTIRE IL PALLEGGIO ED IL POSSESSO. TECNICAMENTE CI SIAMO, FISICAMENTE ABBIAMO LAVORATO TANTO E NON SIAMO AL 100%. PERCIO' E' FONDAMENTALE </a:t>
          </a:r>
          <a:r>
            <a:rPr lang="it-IT" sz="1100" b="1" u="none" cap="small" baseline="0">
              <a:solidFill>
                <a:schemeClr val="dk1"/>
              </a:solidFill>
              <a:latin typeface="+mn-lt"/>
              <a:ea typeface="+mn-ea"/>
              <a:cs typeface="+mn-cs"/>
            </a:rPr>
            <a:t>USARE LA </a:t>
          </a:r>
          <a:r>
            <a:rPr lang="it-IT" sz="1100" b="1" cap="small" baseline="0">
              <a:solidFill>
                <a:schemeClr val="dk1"/>
              </a:solidFill>
              <a:effectLst/>
              <a:latin typeface="+mn-lt"/>
              <a:ea typeface="+mn-ea"/>
              <a:cs typeface="+mn-cs"/>
            </a:rPr>
            <a:t>TESTA E PRESTARE ATTENZIONE</a:t>
          </a:r>
          <a:r>
            <a:rPr lang="it-IT" sz="1100" cap="small"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OGGI E' NECESSARIO AVERE LUCIDITA' PERO': HO VISTO SPESSO TROPPA FOGA, BISOGNA IMPARARE A GESTIRE E GESTIRSI.</a:t>
          </a:r>
          <a:endParaRPr lang="it-IT" b="1">
            <a:effectLst/>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LORO MI ASPETTO CHE GIOCHINO CON UN 4-4-2 IN LINEA, CON TERZINI CHE CERCANO DI SOVRAPPORRE. DIETRO NON SONO IMPECCABILI E SE MESSI SOTTO PRESSIONE POTREBBERO INCAPPARE IN ERRORI E DI POSIZIONE E DI DISIMPEGNO.</a:t>
          </a:r>
        </a:p>
        <a:p>
          <a:pPr eaLnBrk="1" fontAlgn="auto" latinLnBrk="0" hangingPunct="1"/>
          <a:r>
            <a:rPr lang="it-IT" sz="1100" cap="small" baseline="0">
              <a:solidFill>
                <a:schemeClr val="dk1"/>
              </a:solidFill>
              <a:latin typeface="+mn-lt"/>
              <a:ea typeface="+mn-ea"/>
              <a:cs typeface="+mn-cs"/>
            </a:rPr>
            <a:t>QUESTO METTIAMOCELO BENE IN TESTA: VANNO IN DIFFICOLTA' SE ATTACATI CON PALLE PROFONDE CHE TENDONO A SCAVALCARLI. LA PROFONDITA' POSSONO DARCELA I DUE GIOCATORI DI FASCIA, LUZ E FELIX: ATTACCATE LO SPAZIO SENZA PALLA, CENTRALMENTE. VOGLIO TAGLI VERSO IL CENTRO!</a:t>
          </a:r>
        </a:p>
        <a:p>
          <a:pPr eaLnBrk="1" fontAlgn="auto" latinLnBrk="0" hangingPunct="1"/>
          <a:r>
            <a:rPr lang="it-IT" sz="1100" b="0" cap="small" baseline="0">
              <a:solidFill>
                <a:schemeClr val="dk1"/>
              </a:solidFill>
              <a:latin typeface="+mn-lt"/>
              <a:ea typeface="+mn-ea"/>
              <a:cs typeface="+mn-cs"/>
            </a:rPr>
            <a:t>A </a:t>
          </a:r>
          <a:r>
            <a:rPr lang="it-IT" sz="1100" b="1" cap="small" baseline="0">
              <a:solidFill>
                <a:schemeClr val="dk1"/>
              </a:solidFill>
              <a:latin typeface="+mn-lt"/>
              <a:ea typeface="+mn-ea"/>
              <a:cs typeface="+mn-cs"/>
            </a:rPr>
            <a:t>CENTROCAMPO: </a:t>
          </a:r>
          <a:r>
            <a:rPr lang="it-IT" sz="1100" b="0" cap="small" baseline="0">
              <a:solidFill>
                <a:schemeClr val="dk1"/>
              </a:solidFill>
              <a:latin typeface="+mn-lt"/>
              <a:ea typeface="+mn-ea"/>
              <a:cs typeface="+mn-cs"/>
            </a:rPr>
            <a:t>A 4 IN LINEA, CON SPADONI (DALA PARTE DI FRANZ) A SX CHE TENDE A SPINGERE MOLTO, CASALI O CHI PER LUI A DX E I SOLITI DUE CENTRALI CHE SONO BRAVI TECNICAMENTE E FANNO GIOCO. LA PARTITA SI DECIDE QUI EH RAGAZZI, SIAMO SPECULARI A LORO, RIMANIAMO LUCIDI E NON SLEGHIAMOCI. </a:t>
          </a:r>
        </a:p>
        <a:p>
          <a:pPr eaLnBrk="1" fontAlgn="auto" latinLnBrk="0" hangingPunct="1"/>
          <a:r>
            <a:rPr lang="it-IT" sz="1100" b="1" cap="small" baseline="0">
              <a:solidFill>
                <a:schemeClr val="dk1"/>
              </a:solidFill>
              <a:latin typeface="+mn-lt"/>
              <a:ea typeface="+mn-ea"/>
              <a:cs typeface="+mn-cs"/>
            </a:rPr>
            <a:t>ATTACCO:</a:t>
          </a:r>
          <a:r>
            <a:rPr lang="it-IT" sz="1100" b="0" cap="small" baseline="0">
              <a:solidFill>
                <a:schemeClr val="dk1"/>
              </a:solidFill>
              <a:latin typeface="+mn-lt"/>
              <a:ea typeface="+mn-ea"/>
              <a:cs typeface="+mn-cs"/>
            </a:rPr>
            <a:t> MI ASPETTO UN CENTRAVANTI E GILIOLI IN APPOGGIO: GILIOLI E' VELOCE, GLI PIACE SVARIARE A DESTRA E SINISTRA , MERITA UN OCCHIO SPECIALE SOPRATTUTTO QUANDO SI ALLARGA SULLE FASCE. LI' E' NECESSARIO UN RADDOPPIO IN AIUTO AL TERZINO E QUI DEVONO ESSERE BRAVE LE NOSTRE ALI EVENTUALMENTE A SACRIFICARSI.</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FRANZ, NICO, GIAN, ABI/ LUZ, VITTO, LILLO, FELIX/ VENTU, GINO</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MA OGGI SDOGANIAMO IL 4 4 2 ED E' FONDAMENTALE UNA COSA: IN POSSESSO PALLA NOSTRO </a:t>
          </a:r>
          <a:r>
            <a:rPr kumimoji="0" lang="it-IT" sz="1100" b="1" i="0" u="sng" strike="noStrike" kern="0" cap="small" spc="0" normalizeH="0" baseline="0" noProof="0">
              <a:ln>
                <a:noFill/>
              </a:ln>
              <a:solidFill>
                <a:prstClr val="black"/>
              </a:solidFill>
              <a:effectLst/>
              <a:uLnTx/>
              <a:uFillTx/>
              <a:latin typeface="+mn-lt"/>
              <a:ea typeface="+mn-ea"/>
              <a:cs typeface="+mn-cs"/>
            </a:rPr>
            <a:t>DOBBIAMO ACCORCIARE LA SQUADRA E STARE ALTI SE NO CI SPACCHIAMO IN DUE TRONCONI</a:t>
          </a:r>
          <a:r>
            <a:rPr kumimoji="0" lang="it-IT" sz="1100" b="0" i="0" u="none" strike="noStrike" kern="0" cap="small" spc="0" normalizeH="0" baseline="0" noProof="0">
              <a:ln>
                <a:noFill/>
              </a:ln>
              <a:solidFill>
                <a:prstClr val="black"/>
              </a:solidFill>
              <a:effectLst/>
              <a:uLnTx/>
              <a:uFillTx/>
              <a:latin typeface="+mn-lt"/>
              <a:ea typeface="+mn-ea"/>
              <a:cs typeface="+mn-cs"/>
            </a:rPr>
            <a:t>. QUINDI DIFESA ALTA E GIRO PALLA VELOCE NELLA META' CAMPO AVVERSARIA.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FASE DI NON POSSESSO INVECE VOGLIO TUTTI DIETRO LA LINEA DEL PALLONE A COMINCIARE DAGLI ATTACCANTI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SULL'ALA E MI PROPONGO, VADO IN SOVRAPPOSIZIONE, SCARICO SUL CENTROCAMPISTA ATTACCA LA PROFONDITA' L'ALA! ATTENZIONE ALLA LINEA E A SCALARE</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NICO PIEDE E TESTA PER FARE PARTIRE IL GIOCO DA DIETRO, QUINDI PROVA SE C'E' SPAZIO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E LILLO VORREI VEDERE SMISTARE IL GIOCO E PRESIDIARE LA POSIZIONE TENENDO LE DISTANZE FRA I REPARTI, E LE CATENE LATERALI TERZINO-ESTERNO MUOVERSI IN MANIERA COORDINATA  CERCANDO LA SOVRAPPOSIZIONE, POSSIBILMENTE ARRIVANDO AL CROSS DA FONDO CAMPO PER LE DUE PUNTE: LA DAVANTI ABBIAMO DUE PRIME PUNTE DA AREA. </a:t>
          </a:r>
        </a:p>
        <a:p>
          <a:r>
            <a:rPr kumimoji="0" lang="it-IT" sz="1100" b="0" i="0" u="none" strike="noStrike" kern="0" cap="small" spc="0" normalizeH="0" baseline="0" noProof="0">
              <a:ln>
                <a:noFill/>
              </a:ln>
              <a:solidFill>
                <a:prstClr val="black"/>
              </a:solidFill>
              <a:effectLst/>
              <a:uLnTx/>
              <a:uFillTx/>
              <a:latin typeface="+mn-lt"/>
              <a:ea typeface="+mn-ea"/>
              <a:cs typeface="+mn-cs"/>
            </a:rPr>
            <a:t>- SE IL TERZINO GIOCA SULL'ESTERNO DAVANTI A LUI CHE GLI VIENE INCONTRO, POI VOGLIO CHE SI SOVRAPPONGA: L'ESTERNO SCARICA SUL CENTROCAMPISTA CHE CHIUDE L'AZIONE  COL TERZINO PER MANDARLO AL CROSS.</a:t>
          </a:r>
        </a:p>
        <a:p>
          <a:r>
            <a:rPr kumimoji="0" lang="it-IT" sz="1100" b="0" i="0" u="none" strike="noStrike" kern="0" cap="small" spc="0" normalizeH="0" baseline="0" noProof="0">
              <a:ln>
                <a:noFill/>
              </a:ln>
              <a:solidFill>
                <a:prstClr val="black"/>
              </a:solidFill>
              <a:effectLst/>
              <a:uLnTx/>
              <a:uFillTx/>
              <a:latin typeface="+mn-lt"/>
              <a:ea typeface="+mn-ea"/>
              <a:cs typeface="+mn-cs"/>
            </a:rPr>
            <a:t>- SE IL TERZINO GIOCA SUL CC, QUEST'ULTIMO PUO' CERCARE O LA PUNTA CHE VIENE INCONTRO O L'ESTERNO CHE AVRA' ATTACCATO LA PROFONDITA'. </a:t>
          </a:r>
        </a:p>
        <a:p>
          <a:r>
            <a:rPr kumimoji="0" lang="it-IT" sz="1100" b="0" i="0" u="none" strike="noStrike" kern="0" cap="small" spc="0" normalizeH="0" baseline="0" noProof="0">
              <a:ln>
                <a:noFill/>
              </a:ln>
              <a:solidFill>
                <a:prstClr val="black"/>
              </a:solidFill>
              <a:effectLst/>
              <a:uLnTx/>
              <a:uFillTx/>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r>
            <a:rPr kumimoji="0" lang="it-IT" sz="1100" b="1" i="0" u="none" strike="noStrike" kern="0" cap="small" spc="0" normalizeH="0" baseline="0" noProof="0">
              <a:ln>
                <a:noFill/>
              </a:ln>
              <a:solidFill>
                <a:prstClr val="black"/>
              </a:solidFill>
              <a:effectLst/>
              <a:uLnTx/>
              <a:uFillTx/>
              <a:latin typeface="+mn-lt"/>
              <a:ea typeface="+mn-ea"/>
              <a:cs typeface="+mn-cs"/>
            </a:rPr>
            <a:t>IL 4/4/2 SE INTERPRETATO BENE E' PER ME UN MODULO VALIDISSIMO: FONDAMENTALE PERO' E' CHE LA SQUADRA SIA CORTA. </a:t>
          </a:r>
          <a:r>
            <a:rPr kumimoji="0" lang="it-IT" sz="1100" b="0" i="0" u="none" strike="noStrike" kern="0" cap="small" spc="0" normalizeH="0" baseline="0" noProof="0">
              <a:ln>
                <a:noFill/>
              </a:ln>
              <a:solidFill>
                <a:prstClr val="black"/>
              </a:solidFill>
              <a:effectLst/>
              <a:uLnTx/>
              <a:uFillTx/>
              <a:latin typeface="+mn-lt"/>
              <a:ea typeface="+mn-ea"/>
              <a:cs typeface="+mn-cs"/>
            </a:rPr>
            <a:t>SE NO SI CREANO BUCHI TRA LE LINEE E SI RISCHIANO CONTROPIEDI. </a:t>
          </a:r>
          <a:r>
            <a:rPr kumimoji="0" lang="it-IT" sz="1100" b="1" i="0" u="none" strike="noStrike" kern="0" cap="small" spc="0" normalizeH="0" baseline="0" noProof="0">
              <a:ln>
                <a:noFill/>
              </a:ln>
              <a:solidFill>
                <a:prstClr val="black"/>
              </a:solidFill>
              <a:effectLst/>
              <a:uLnTx/>
              <a:uFillTx/>
              <a:latin typeface="+mn-lt"/>
              <a:ea typeface="+mn-ea"/>
              <a:cs typeface="+mn-cs"/>
            </a:rPr>
            <a:t>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r>
            <a:rPr lang="it-IT" sz="1100" cap="small" baseline="0">
              <a:solidFill>
                <a:schemeClr val="dk1"/>
              </a:solidFill>
              <a:effectLst/>
              <a:latin typeface="+mn-lt"/>
              <a:ea typeface="+mn-ea"/>
              <a:cs typeface="+mn-cs"/>
            </a:rPr>
            <a:t>I CC DEVONO SFALSARSI E ACCOMPAGNARE L'AZIONE, VIETATO </a:t>
          </a:r>
          <a:r>
            <a:rPr lang="it-IT" sz="1100" b="1" cap="small" baseline="0">
              <a:solidFill>
                <a:schemeClr val="dk1"/>
              </a:solidFill>
              <a:effectLst/>
              <a:latin typeface="+mn-lt"/>
              <a:ea typeface="+mn-ea"/>
              <a:cs typeface="+mn-cs"/>
            </a:rPr>
            <a:t>FARSI TIRARE FUORI POSIZIONE</a:t>
          </a:r>
          <a:r>
            <a:rPr lang="it-IT" sz="1100" cap="small" baseline="0">
              <a:solidFill>
                <a:schemeClr val="dk1"/>
              </a:solidFill>
              <a:effectLst/>
              <a:latin typeface="+mn-lt"/>
              <a:ea typeface="+mn-ea"/>
              <a:cs typeface="+mn-cs"/>
            </a:rPr>
            <a:t> GIOCATE SEMPLICI:</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PROVARE A VERTICALIZZARE PER IL</a:t>
          </a:r>
          <a:r>
            <a:rPr lang="it-IT" sz="1100" b="1" cap="small" baseline="0">
              <a:solidFill>
                <a:schemeClr val="dk1"/>
              </a:solidFill>
              <a:effectLst/>
              <a:latin typeface="+mn-lt"/>
              <a:ea typeface="+mn-ea"/>
              <a:cs typeface="+mn-cs"/>
            </a:rPr>
            <a:t> CENTRAVANTI.</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MANTENERE LE DISTANZE TRA I REPARTI E IN COPERTURA.</a:t>
          </a:r>
        </a:p>
        <a:p>
          <a:pPr eaLnBrk="1" fontAlgn="auto" latinLnBrk="0" hangingPunct="1"/>
          <a:r>
            <a:rPr lang="it-IT" sz="1100" b="1" i="0" cap="small" baseline="0">
              <a:solidFill>
                <a:schemeClr val="dk1"/>
              </a:solidFill>
              <a:effectLst/>
              <a:latin typeface="+mn-lt"/>
              <a:ea typeface="+mn-ea"/>
              <a:cs typeface="+mn-cs"/>
            </a:rPr>
            <a:t>FONDAMENTALE NON PERDERE PALLE BANALI SOPRATTUTTO IN DISIMPEGNO SERVE PRECISIONE</a:t>
          </a:r>
          <a:r>
            <a:rPr lang="it-IT" sz="1100" b="0" i="0" cap="small" baseline="0">
              <a:solidFill>
                <a:schemeClr val="dk1"/>
              </a:solidFill>
              <a:effectLst/>
              <a:latin typeface="+mn-lt"/>
              <a:ea typeface="+mn-ea"/>
              <a:cs typeface="+mn-cs"/>
            </a:rPr>
            <a:t>. </a:t>
          </a:r>
          <a:endParaRPr lang="it-IT" sz="1100" b="1" i="0" cap="small"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GINO</a:t>
          </a:r>
          <a:r>
            <a:rPr lang="it-IT" sz="1100" b="0" i="0" cap="small" baseline="0">
              <a:solidFill>
                <a:schemeClr val="dk1"/>
              </a:solidFill>
              <a:effectLst/>
              <a:latin typeface="+mn-lt"/>
              <a:ea typeface="+mn-ea"/>
              <a:cs typeface="+mn-cs"/>
            </a:rPr>
            <a:t> E VENTU. </a:t>
          </a:r>
        </a:p>
        <a:p>
          <a:pPr eaLnBrk="1" fontAlgn="auto" latinLnBrk="0" hangingPunct="1"/>
          <a:r>
            <a:rPr lang="it-IT" sz="1100" b="0" i="0" cap="small" baseline="0">
              <a:solidFill>
                <a:schemeClr val="dk1"/>
              </a:solidFill>
              <a:effectLst/>
              <a:latin typeface="+mn-lt"/>
              <a:ea typeface="+mn-ea"/>
              <a:cs typeface="+mn-cs"/>
            </a:rPr>
            <a:t>GIOCARE VICINI E CERCARE GLI UNO/DUE. CERCARE LE APERTURE SULLE FASCE E PREDISPORSI A CENTRO AREA PER RICEVERE I CROSS. VOGLIO DUE PUNTE CHE PRESIDIANO LA ZONA CENTRALE, SULLE ALI AGIRANNO FELIX E LUZ. </a:t>
          </a:r>
        </a:p>
        <a:p>
          <a:pPr eaLnBrk="1" fontAlgn="auto" latinLnBrk="0" hangingPunct="1"/>
          <a:r>
            <a:rPr lang="it-IT" sz="1100" b="0" i="0" cap="small" baseline="0">
              <a:solidFill>
                <a:schemeClr val="dk1"/>
              </a:solidFill>
              <a:effectLst/>
              <a:latin typeface="+mn-lt"/>
              <a:ea typeface="+mn-ea"/>
              <a:cs typeface="+mn-cs"/>
            </a:rPr>
            <a:t>VI ALTERNATE A VENIRE INCONTRO A PRENDERE IL PALLONE: VENTU NON APRIRTI, TENDI SPESSO A GIRARE AL LARGO. VI VOGLIO VICINI OGGI.</a:t>
          </a:r>
        </a:p>
        <a:p>
          <a:pPr eaLnBrk="1" fontAlgn="auto" latinLnBrk="0" hangingPunct="1"/>
          <a:r>
            <a:rPr lang="it-IT" sz="1100" b="0" i="0" cap="small" baseline="0">
              <a:solidFill>
                <a:schemeClr val="dk1"/>
              </a:solidFill>
              <a:effectLst/>
              <a:latin typeface="+mn-lt"/>
              <a:ea typeface="+mn-ea"/>
              <a:cs typeface="+mn-cs"/>
            </a:rPr>
            <a:t>TENETE SU' LA PALLA. E RICORDATEVI CHE CON LA GIOCATA SEMPLICE SPESSO SI ARRIVA IN PORTA.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VOGLIO TUTTI DIETRO LA LINEA DELLA PALLA IN FASE DI NON POSSESSO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 SULLE FASCE.</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GIAN</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 ANNO SCORSO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130</xdr:row>
      <xdr:rowOff>152401</xdr:rowOff>
    </xdr:to>
    <xdr:sp macro="" textlink="">
      <xdr:nvSpPr>
        <xdr:cNvPr id="18" name="CasellaDiTesto 17"/>
        <xdr:cNvSpPr txBox="1"/>
      </xdr:nvSpPr>
      <xdr:spPr>
        <a:xfrm>
          <a:off x="47625" y="381001"/>
          <a:ext cx="5153025" cy="21126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131</xdr:row>
      <xdr:rowOff>66675</xdr:rowOff>
    </xdr:to>
    <xdr:sp macro="" textlink="">
      <xdr:nvSpPr>
        <xdr:cNvPr id="35" name="CasellaDiTesto 34"/>
        <xdr:cNvSpPr txBox="1"/>
      </xdr:nvSpPr>
      <xdr:spPr>
        <a:xfrm>
          <a:off x="47625" y="381002"/>
          <a:ext cx="5153025" cy="21202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DARE CONTINUITA' A QUANTO FATTO NEL DERBY. SIGNIFICA SCENDERE IN CAMPO CON LA STESSA CONCENTRAZIONE E DETERMINAZIONE VISTE LA SCORSA SETTIMANA.</a:t>
          </a:r>
        </a:p>
        <a:p>
          <a:r>
            <a:rPr lang="it-IT" sz="1100" b="0" u="none" cap="small" baseline="0">
              <a:solidFill>
                <a:schemeClr val="dk1"/>
              </a:solidFill>
              <a:latin typeface="+mn-lt"/>
              <a:ea typeface="+mn-ea"/>
              <a:cs typeface="+mn-cs"/>
            </a:rPr>
            <a:t>PENSARE DI ESSERE PIU' FORTI E SOTTOVALUTARE L'IMPEGNO ODIERNO E' IL PERICOLO MAGGIORE, LORO VENGONO DALLA MONTAGNA E LO SAPETE CHE I MONTANARI NON SONO SECONDI A NESSUNO A LIVELLO DI GRINTA QUINDI</a:t>
          </a:r>
          <a:r>
            <a:rPr lang="it-IT" sz="1100" b="1" u="none" cap="small" baseline="0">
              <a:solidFill>
                <a:schemeClr val="dk1"/>
              </a:solidFill>
              <a:latin typeface="+mn-lt"/>
              <a:ea typeface="+mn-ea"/>
              <a:cs typeface="+mn-cs"/>
            </a:rPr>
            <a:t> </a:t>
          </a:r>
          <a:r>
            <a:rPr lang="it-IT" sz="1100" u="sng" cap="small" baseline="0">
              <a:solidFill>
                <a:schemeClr val="dk1"/>
              </a:solidFill>
              <a:latin typeface="+mn-lt"/>
              <a:ea typeface="+mn-ea"/>
              <a:cs typeface="+mn-cs"/>
            </a:rPr>
            <a:t>GIOCHIAMO CON RABBIA E ATTENZIONE  </a:t>
          </a:r>
          <a:r>
            <a:rPr lang="it-IT" sz="1100" u="sng" cap="small" baseline="0">
              <a:solidFill>
                <a:schemeClr val="dk1"/>
              </a:solidFill>
              <a:effectLst/>
              <a:latin typeface="+mn-lt"/>
              <a:ea typeface="+mn-ea"/>
              <a:cs typeface="+mn-cs"/>
            </a:rPr>
            <a:t>SU OGNI PALLONE, </a:t>
          </a:r>
          <a:r>
            <a:rPr lang="it-IT" sz="1100" u="sng" cap="small" baseline="0">
              <a:solidFill>
                <a:schemeClr val="dk1"/>
              </a:solidFill>
              <a:latin typeface="+mn-lt"/>
              <a:ea typeface="+mn-ea"/>
              <a:cs typeface="+mn-cs"/>
            </a:rPr>
            <a:t>SENZA INNERVOSIRCI MA AIUTANDOCI</a:t>
          </a:r>
          <a:r>
            <a:rPr lang="it-IT" sz="1100" u="none"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PARTIRE FORTE E' FONDAMENTALE: LA PARTITA DOBBIAMO FARLA NOI, CERCARE DI GESTIRE IL PALLEGGIO ED IL POSSESSO. TECNICAMENTE CI SIAMO, FISICAMENTE STIAMO CONTINUANDO A LAVORARE TANTO E SICURAMENTE NON SIAMO AL 100%. E' UN LAVORO CHE PAGHERA' NEI PROSSIMI DUE MESI, PERCIO' OGGI E' FONDAMENTALE </a:t>
          </a:r>
          <a:r>
            <a:rPr lang="it-IT" sz="1100" b="1" u="none" cap="small" baseline="0">
              <a:solidFill>
                <a:schemeClr val="dk1"/>
              </a:solidFill>
              <a:latin typeface="+mn-lt"/>
              <a:ea typeface="+mn-ea"/>
              <a:cs typeface="+mn-cs"/>
            </a:rPr>
            <a:t>USARE LA </a:t>
          </a:r>
          <a:r>
            <a:rPr lang="it-IT" sz="1100" b="1" cap="small" baseline="0">
              <a:solidFill>
                <a:schemeClr val="dk1"/>
              </a:solidFill>
              <a:effectLst/>
              <a:latin typeface="+mn-lt"/>
              <a:ea typeface="+mn-ea"/>
              <a:cs typeface="+mn-cs"/>
            </a:rPr>
            <a:t>TESTA E PRESTARE ATTENZIONE</a:t>
          </a:r>
          <a:r>
            <a:rPr lang="it-IT" sz="1100" cap="small"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OGGI E' NECESSARIO AVERE LUCIDITA' E BISOGNA IMPARARE A GESTIRE E GESTIRSI.</a:t>
          </a:r>
          <a:endParaRPr lang="it-IT" b="1">
            <a:effectLst/>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LORO NON LI HO MAI VISTI E NON SO COSA ASPETTARMI MA NON MI PREOCCUPA, NOI CONTINUIAMO PER LA NOSTRA STRADA. PROVIAMO A DARE CONTINUITA' ALLA STRADA INTRAPRESA, OSSIA AL 4-4-2. PROVIAMO A RIPROPORRE LE COSE CHE FACCIAMO IN ALLENAMENTO.</a:t>
          </a:r>
        </a:p>
        <a:p>
          <a:pPr eaLnBrk="1" fontAlgn="auto" latinLnBrk="0" hangingPunct="1"/>
          <a:r>
            <a:rPr lang="it-IT" sz="1100" cap="small" baseline="0">
              <a:solidFill>
                <a:schemeClr val="dk1"/>
              </a:solidFill>
              <a:latin typeface="+mn-lt"/>
              <a:ea typeface="+mn-ea"/>
              <a:cs typeface="+mn-cs"/>
            </a:rPr>
            <a:t>PROVIAMO A CERCARE LA PROFONDITA' SULLE FASCE, PER FAR ARRIVARE IL TERZINO O L'ALA AL CROSS.</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FRANZ, MAURI, GIAN, ABI/ LUZ, VITTO, ERIS, MAIC/ BREV, REX</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COL 4 4 2 E' FONDAMENTALE UNA COSA: IN POSSESSO PALLA NOSTRO </a:t>
          </a:r>
          <a:r>
            <a:rPr kumimoji="0" lang="it-IT" sz="1100" b="1" i="0" u="sng" strike="noStrike" kern="0" cap="small" spc="0" normalizeH="0" baseline="0" noProof="0">
              <a:ln>
                <a:noFill/>
              </a:ln>
              <a:solidFill>
                <a:prstClr val="black"/>
              </a:solidFill>
              <a:effectLst/>
              <a:uLnTx/>
              <a:uFillTx/>
              <a:latin typeface="+mn-lt"/>
              <a:ea typeface="+mn-ea"/>
              <a:cs typeface="+mn-cs"/>
            </a:rPr>
            <a:t>DOBBIAMO ACCORCIARE LA SQUADRA E STARE ALTI SE NO CI SPACCHIAMO IN DUE TRONCONI</a:t>
          </a:r>
          <a:r>
            <a:rPr kumimoji="0" lang="it-IT" sz="1100" b="0" i="0" u="none" strike="noStrike" kern="0" cap="small" spc="0" normalizeH="0" baseline="0" noProof="0">
              <a:ln>
                <a:noFill/>
              </a:ln>
              <a:solidFill>
                <a:prstClr val="black"/>
              </a:solidFill>
              <a:effectLst/>
              <a:uLnTx/>
              <a:uFillTx/>
              <a:latin typeface="+mn-lt"/>
              <a:ea typeface="+mn-ea"/>
              <a:cs typeface="+mn-cs"/>
            </a:rPr>
            <a:t>. QUINDI DIFESA ALTA E GIRO PALLA VELOCE NELLA META' CAMPO AVVERSARIA.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FASE DI NON POSSESSO INVECE VOGLIO TUTTI DIETRO LA LINEA DEL PALLONE A COMINCIARE DAGLI ATTACCANTI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NICO PIEDE E TESTA PER FARE PARTIRE IL GIOCO DA DIETRO, QUINDI PROVA SE C'E' SPAZIO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E ERIS VORREI VEDERE SMISTARE IL GIOCO E PRESIDIARE LA POSIZIONE TENENDO LE DISTANZE FRA I REPARTI, E LE CATENE LATERALI TERZINO-ESTERNO MUOVERSI IN MANIERA COORDINATA  CERCANDO LA SOVRAPPOSIZIONE, POSSIBILMENTE ARRIVANDO AL CROSS DA FONDO CAMPO PER LE DUE PUNTE: LA DAVANTI ABBIAMO DUE PRIME PUNTE. </a:t>
          </a:r>
        </a:p>
        <a:p>
          <a:r>
            <a:rPr kumimoji="0" lang="it-IT" sz="1100" b="0" i="0" u="none" strike="noStrike" kern="0" cap="small" spc="0" normalizeH="0" baseline="0" noProof="0">
              <a:ln>
                <a:noFill/>
              </a:ln>
              <a:solidFill>
                <a:prstClr val="black"/>
              </a:solidFill>
              <a:effectLst/>
              <a:uLnTx/>
              <a:uFillTx/>
              <a:latin typeface="+mn-lt"/>
              <a:ea typeface="+mn-ea"/>
              <a:cs typeface="+mn-cs"/>
            </a:rPr>
            <a:t>I MOVIMENTI IN SETTIMANA LI ABBIAMO PROVATI, IL TERZINO PUO' GIOCARE SULL'ALA DAVANTI A LUI O SUL CENTROCAMPISTA. POI PUO' SOVRAPPORRE LUI O LA STESSA ALA ATTACCA LA PROFONDITA'. CHIARO SE VA IL TERZINO E' NECESSARIA ADEGUATA COPERTURA.</a:t>
          </a:r>
        </a:p>
        <a:p>
          <a:r>
            <a:rPr kumimoji="0" lang="it-IT" sz="1100" b="0" i="0" u="none" strike="noStrike" kern="0" cap="small" spc="0" normalizeH="0" baseline="0" noProof="0">
              <a:ln>
                <a:noFill/>
              </a:ln>
              <a:solidFill>
                <a:prstClr val="black"/>
              </a:solidFill>
              <a:effectLst/>
              <a:uLnTx/>
              <a:uFillTx/>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1" i="0" u="none" strike="noStrike" kern="0" cap="small" spc="0" normalizeH="0" baseline="0" noProof="0">
              <a:ln>
                <a:noFill/>
              </a:ln>
              <a:solidFill>
                <a:prstClr val="black"/>
              </a:solidFill>
              <a:effectLst/>
              <a:uLnTx/>
              <a:uFillTx/>
              <a:latin typeface="+mn-lt"/>
              <a:ea typeface="+mn-ea"/>
              <a:cs typeface="+mn-cs"/>
            </a:rPr>
            <a:t>IL 4/4/2 SE INTERPRETATO BENE E' PER ME UN MODULO VALIDISSIMO: FONDAMENTALE PERO' E' CHE LA SQUADRA SIA CORTA. </a:t>
          </a:r>
          <a:r>
            <a:rPr kumimoji="0" lang="it-IT" sz="1100" b="0" i="0" u="none" strike="noStrike" kern="0" cap="small" spc="0" normalizeH="0" baseline="0" noProof="0">
              <a:ln>
                <a:noFill/>
              </a:ln>
              <a:solidFill>
                <a:prstClr val="black"/>
              </a:solidFill>
              <a:effectLst/>
              <a:uLnTx/>
              <a:uFillTx/>
              <a:latin typeface="+mn-lt"/>
              <a:ea typeface="+mn-ea"/>
              <a:cs typeface="+mn-cs"/>
            </a:rPr>
            <a:t>SE NO SI CREANO BUCHI TRA LE LINEE E SI RISCHIANO CONTROPIEDI. </a:t>
          </a:r>
          <a:r>
            <a:rPr kumimoji="0" lang="it-IT" sz="1100" b="1" i="0" u="none" strike="noStrike" kern="0" cap="small" spc="0" normalizeH="0" baseline="0" noProof="0">
              <a:ln>
                <a:noFill/>
              </a:ln>
              <a:solidFill>
                <a:prstClr val="black"/>
              </a:solidFill>
              <a:effectLst/>
              <a:uLnTx/>
              <a:uFillTx/>
              <a:latin typeface="+mn-lt"/>
              <a:ea typeface="+mn-ea"/>
              <a:cs typeface="+mn-cs"/>
            </a:rPr>
            <a:t>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r>
            <a:rPr lang="it-IT" sz="1100" cap="small" baseline="0">
              <a:solidFill>
                <a:schemeClr val="dk1"/>
              </a:solidFill>
              <a:effectLst/>
              <a:latin typeface="+mn-lt"/>
              <a:ea typeface="+mn-ea"/>
              <a:cs typeface="+mn-cs"/>
            </a:rPr>
            <a:t>I CC DEVONO SFALSARSI E ACCOMPAGNARE L'AZIONE, VIETATO </a:t>
          </a:r>
          <a:r>
            <a:rPr lang="it-IT" sz="1100" b="1" cap="small" baseline="0">
              <a:solidFill>
                <a:schemeClr val="dk1"/>
              </a:solidFill>
              <a:effectLst/>
              <a:latin typeface="+mn-lt"/>
              <a:ea typeface="+mn-ea"/>
              <a:cs typeface="+mn-cs"/>
            </a:rPr>
            <a:t>FARSI TIRARE FUORI POSIZIONE</a:t>
          </a:r>
          <a:r>
            <a:rPr lang="it-IT" sz="1100" cap="small" baseline="0">
              <a:solidFill>
                <a:schemeClr val="dk1"/>
              </a:solidFill>
              <a:effectLst/>
              <a:latin typeface="+mn-lt"/>
              <a:ea typeface="+mn-ea"/>
              <a:cs typeface="+mn-cs"/>
            </a:rPr>
            <a:t> GIOCATE SEMPLICI: </a:t>
          </a:r>
        </a:p>
        <a:p>
          <a:r>
            <a:rPr lang="it-IT" sz="1100" cap="small" baseline="0">
              <a:solidFill>
                <a:schemeClr val="dk1"/>
              </a:solidFill>
              <a:effectLst/>
              <a:latin typeface="+mn-lt"/>
              <a:ea typeface="+mn-ea"/>
              <a:cs typeface="+mn-cs"/>
            </a:rPr>
            <a:t>TERZINO-CC-ALA-CC/TERZINO-CAMBIO CAMPO</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PROVARE A VERTICALIZZARE PER IL</a:t>
          </a:r>
          <a:r>
            <a:rPr lang="it-IT" sz="1100" b="1" cap="small" baseline="0">
              <a:solidFill>
                <a:schemeClr val="dk1"/>
              </a:solidFill>
              <a:effectLst/>
              <a:latin typeface="+mn-lt"/>
              <a:ea typeface="+mn-ea"/>
              <a:cs typeface="+mn-cs"/>
            </a:rPr>
            <a:t> CENTRAVANTI.</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MANTENERE LE DISTANZE TRA I REPARTI E IN COPERTURA.</a:t>
          </a:r>
        </a:p>
        <a:p>
          <a:pPr eaLnBrk="1" fontAlgn="auto" latinLnBrk="0" hangingPunct="1"/>
          <a:r>
            <a:rPr lang="it-IT" sz="1100" b="1" i="0" cap="small" baseline="0">
              <a:solidFill>
                <a:schemeClr val="dk1"/>
              </a:solidFill>
              <a:effectLst/>
              <a:latin typeface="+mn-lt"/>
              <a:ea typeface="+mn-ea"/>
              <a:cs typeface="+mn-cs"/>
            </a:rPr>
            <a:t>FONDAMENTALE NON PERDERE PALLE BANALI SOPRATTUTTO IN DISIMPEGNO SERVE PRECISIONE</a:t>
          </a:r>
          <a:r>
            <a:rPr lang="it-IT" sz="1100" b="0" i="0" cap="small" baseline="0">
              <a:solidFill>
                <a:schemeClr val="dk1"/>
              </a:solidFill>
              <a:effectLst/>
              <a:latin typeface="+mn-lt"/>
              <a:ea typeface="+mn-ea"/>
              <a:cs typeface="+mn-cs"/>
            </a:rPr>
            <a:t>. </a:t>
          </a:r>
          <a:endParaRPr lang="it-IT" sz="1100" b="1" i="0" cap="small"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REX</a:t>
          </a:r>
          <a:r>
            <a:rPr lang="it-IT" sz="1100" b="0" i="0" cap="small" baseline="0">
              <a:solidFill>
                <a:schemeClr val="dk1"/>
              </a:solidFill>
              <a:effectLst/>
              <a:latin typeface="+mn-lt"/>
              <a:ea typeface="+mn-ea"/>
              <a:cs typeface="+mn-cs"/>
            </a:rPr>
            <a:t>. </a:t>
          </a:r>
        </a:p>
        <a:p>
          <a:pPr eaLnBrk="1" fontAlgn="auto" latinLnBrk="0" hangingPunct="1"/>
          <a:r>
            <a:rPr lang="it-IT" sz="1100" b="0" i="0" cap="small" baseline="0">
              <a:solidFill>
                <a:schemeClr val="dk1"/>
              </a:solidFill>
              <a:effectLst/>
              <a:latin typeface="+mn-lt"/>
              <a:ea typeface="+mn-ea"/>
              <a:cs typeface="+mn-cs"/>
            </a:rPr>
            <a:t>GIOCARE VICINI E CERCARE GLI UNO/DUE. CERCARE LE APERTURE SULLE FASCE E PREDISPORSI A CENTRO AREA PER RICEVERE I CROSS. VOGLIO DUE PUNTE CHE PRESIDIANO LA ZONA CENTRALE, SULLE ALI AGIRANNO MAIC E LUZ. </a:t>
          </a:r>
        </a:p>
        <a:p>
          <a:pPr eaLnBrk="1" fontAlgn="auto" latinLnBrk="0" hangingPunct="1"/>
          <a:r>
            <a:rPr lang="it-IT" sz="1100" b="0" i="0" cap="small" baseline="0">
              <a:solidFill>
                <a:schemeClr val="dk1"/>
              </a:solidFill>
              <a:effectLst/>
              <a:latin typeface="+mn-lt"/>
              <a:ea typeface="+mn-ea"/>
              <a:cs typeface="+mn-cs"/>
            </a:rPr>
            <a:t>VI ALTERNATE A VENIRE INCONTRO A PRENDERE IL PALLONE: REX NON APRIRTI. VI VOGLIO VICINI OGGI.</a:t>
          </a:r>
        </a:p>
        <a:p>
          <a:pPr eaLnBrk="1" fontAlgn="auto" latinLnBrk="0" hangingPunct="1"/>
          <a:r>
            <a:rPr lang="it-IT" sz="1100" b="0" i="0" cap="small" baseline="0">
              <a:solidFill>
                <a:schemeClr val="dk1"/>
              </a:solidFill>
              <a:effectLst/>
              <a:latin typeface="+mn-lt"/>
              <a:ea typeface="+mn-ea"/>
              <a:cs typeface="+mn-cs"/>
            </a:rPr>
            <a:t>TENETE SU' LA PALLA. E RICORDATEVI CHE CON LA GIOCATA SEMPLICE SPESSO SI ARRIVA IN PORTA.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VOGLIO TUTTI DIETRO LA LINEA DELLA PALLA IN FASE DI NON POSSESSO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 SULLE FASCE.</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 ANNO SCORSO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70" name="CasellaDiTesto 69"/>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71" name="CasellaDiTesto 70"/>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72" name="CasellaDiTesto 71"/>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3" name="CasellaDiTesto 7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4" name="CasellaDiTesto 7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5" name="CasellaDiTesto 7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6" name="CasellaDiTesto 7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7" name="CasellaDiTesto 7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79" name="CasellaDiTesto 78"/>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80" name="CasellaDiTesto 79"/>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1" name="CasellaDiTesto 8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2" name="CasellaDiTesto 8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3" name="CasellaDiTesto 8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4" name="CasellaDiTesto 8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5" name="CasellaDiTesto 8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130</xdr:row>
      <xdr:rowOff>152401</xdr:rowOff>
    </xdr:to>
    <xdr:sp macro="" textlink="">
      <xdr:nvSpPr>
        <xdr:cNvPr id="86" name="CasellaDiTesto 85"/>
        <xdr:cNvSpPr txBox="1"/>
      </xdr:nvSpPr>
      <xdr:spPr>
        <a:xfrm>
          <a:off x="47625" y="381001"/>
          <a:ext cx="5153025" cy="21126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7" name="CasellaDiTesto 86"/>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8" name="CasellaDiTesto 87"/>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9" name="CasellaDiTesto 88"/>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4" name="CasellaDiTesto 9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6" name="CasellaDiTesto 95"/>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7" name="CasellaDiTesto 96"/>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2" name="CasellaDiTesto 10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126</xdr:row>
      <xdr:rowOff>85725</xdr:rowOff>
    </xdr:to>
    <xdr:sp macro="" textlink="">
      <xdr:nvSpPr>
        <xdr:cNvPr id="103" name="CasellaDiTesto 102"/>
        <xdr:cNvSpPr txBox="1"/>
      </xdr:nvSpPr>
      <xdr:spPr>
        <a:xfrm>
          <a:off x="47625" y="381000"/>
          <a:ext cx="5153025" cy="2041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ABBIAMO IMBOCCATO UNA STRADA: PROSEGUIAMO SU QUESTA STRADA. QUINDI 442 IN LINEA ANCHE OGGI. PROVIAMO A RIPROPORRE LE COSE CHE FACCIAMO IN ALLENAMENTO, OSSIA LA GESTIONE DEL POSSESSO, IL CERCARE LA SUPERIORIATA' SULLE FASCE, LA CONCLUSIONE IN PORTA.</a:t>
          </a:r>
        </a:p>
        <a:p>
          <a:r>
            <a:rPr lang="it-IT" sz="1100" u="none" cap="small" baseline="0">
              <a:solidFill>
                <a:schemeClr val="dk1"/>
              </a:solidFill>
              <a:latin typeface="+mn-lt"/>
              <a:ea typeface="+mn-ea"/>
              <a:cs typeface="+mn-cs"/>
            </a:rPr>
            <a:t>CI SIAMO ALLENATI BENE, ABBIAMO DUE IMPEGNI QUESTA SETTIMANA, MA SIAMO PRONTI. SE SCENDIAMO IN CAMPO CON L'UMILTA', LA CONCENTRAZIONE E LA DETERMINAZIONE VISTE FIN QUI, NON POSSO PENSARE A NESSUN ALTRO RISULTATO CHE NON SIA LA VITTORIA, BADATE BENE NON PERCHE' SO CHI SONO I NOSTRI AVVERSARI, NON SO NULLA DI LORO, MA PERCHE' SO LA FORZA DEL MIO GRUPPO.</a:t>
          </a:r>
        </a:p>
        <a:p>
          <a:r>
            <a:rPr lang="it-IT" sz="1100" u="sng" cap="small" baseline="0">
              <a:solidFill>
                <a:schemeClr val="dk1"/>
              </a:solidFill>
              <a:latin typeface="+mn-lt"/>
              <a:ea typeface="+mn-ea"/>
              <a:cs typeface="+mn-cs"/>
            </a:rPr>
            <a:t>GIOCHIAMO CON RABBIA E VOGLIA </a:t>
          </a:r>
          <a:r>
            <a:rPr lang="it-IT" sz="1100" u="sng" cap="small" baseline="0">
              <a:solidFill>
                <a:schemeClr val="dk1"/>
              </a:solidFill>
              <a:effectLst/>
              <a:latin typeface="+mn-lt"/>
              <a:ea typeface="+mn-ea"/>
              <a:cs typeface="+mn-cs"/>
            </a:rPr>
            <a:t>SU TUTTI I PALLONI, </a:t>
          </a:r>
          <a:r>
            <a:rPr lang="it-IT" sz="1100" u="sng" cap="small" baseline="0">
              <a:solidFill>
                <a:schemeClr val="dk1"/>
              </a:solidFill>
              <a:latin typeface="+mn-lt"/>
              <a:ea typeface="+mn-ea"/>
              <a:cs typeface="+mn-cs"/>
            </a:rPr>
            <a:t>SENZA INNERVOSIRCI MA AIUTANDOCI</a:t>
          </a:r>
          <a:r>
            <a:rPr lang="it-IT" sz="1100" u="none"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PARTIRE FORTE E' FONDAMENTALE: LA PARTITA DOBBIAMO FARLA NOI, CERCARE DI GESTIRE IL PALLEGGIO ED IL POSSESSO. </a:t>
          </a:r>
          <a:r>
            <a:rPr lang="it-IT" sz="1100" b="1" u="none" cap="small" baseline="0">
              <a:solidFill>
                <a:schemeClr val="dk1"/>
              </a:solidFill>
              <a:latin typeface="+mn-lt"/>
              <a:ea typeface="+mn-ea"/>
              <a:cs typeface="+mn-cs"/>
            </a:rPr>
            <a:t>USARE LA </a:t>
          </a:r>
          <a:r>
            <a:rPr lang="it-IT" sz="1100" b="1" cap="small" baseline="0">
              <a:solidFill>
                <a:schemeClr val="dk1"/>
              </a:solidFill>
              <a:effectLst/>
              <a:latin typeface="+mn-lt"/>
              <a:ea typeface="+mn-ea"/>
              <a:cs typeface="+mn-cs"/>
            </a:rPr>
            <a:t>TESTA E PRESTARE ATTENZIONE</a:t>
          </a:r>
          <a:r>
            <a:rPr lang="it-IT" sz="1100" cap="small"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OGGI E' NECESSARIO AVERE LUCIDITA' E BISOGNA IMPARARE A GESTIRE E GESTIRSI.</a:t>
          </a:r>
          <a:endParaRPr lang="it-IT" b="1">
            <a:effectLst/>
          </a:endParaRP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MAIC, MAURI, NICO, MEGLIO/ LUZ, CAP, WALLY, FELIX/ ZI, VENTU</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COL 4 4 2 E' FONDAMENTALE UNA COSA: IN POSSESSO PALLA NOSTRO </a:t>
          </a:r>
          <a:r>
            <a:rPr kumimoji="0" lang="it-IT" sz="1100" b="1" i="0" u="sng" strike="noStrike" kern="0" cap="small" spc="0" normalizeH="0" baseline="0" noProof="0">
              <a:ln>
                <a:noFill/>
              </a:ln>
              <a:solidFill>
                <a:prstClr val="black"/>
              </a:solidFill>
              <a:effectLst/>
              <a:uLnTx/>
              <a:uFillTx/>
              <a:latin typeface="+mn-lt"/>
              <a:ea typeface="+mn-ea"/>
              <a:cs typeface="+mn-cs"/>
            </a:rPr>
            <a:t>DOBBIAMO ACCORCIARE LA SQUADRA E STARE ALTI SE NO CI SPACCHIAMO IN DUE TRONCONI</a:t>
          </a:r>
          <a:r>
            <a:rPr kumimoji="0" lang="it-IT" sz="1100" b="0" i="0" u="none" strike="noStrike" kern="0" cap="small" spc="0" normalizeH="0" baseline="0" noProof="0">
              <a:ln>
                <a:noFill/>
              </a:ln>
              <a:solidFill>
                <a:prstClr val="black"/>
              </a:solidFill>
              <a:effectLst/>
              <a:uLnTx/>
              <a:uFillTx/>
              <a:latin typeface="+mn-lt"/>
              <a:ea typeface="+mn-ea"/>
              <a:cs typeface="+mn-cs"/>
            </a:rPr>
            <a:t>. QUINDI DIFESA ALTA E GIRO PALLA VELOCE NELLA META' CAMPO AVVERSARIA.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FASE DI NON POSSESSO INVECE VOGLIO TUTTI DIETRO LA LINEA DEL PALLONE A COMINCIARE DAGLI ATTACCANTI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NICO PIEDE E TESTA PER FARE PARTIRE IL GIOCO DA DIETRO, QUINDI PROVA SE C'E' SPAZIO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CAP E WALLY VORREI VEDERE SMISTARE IL GIOCO E PRESIDIARE LA POSIZIONE TENENDO LE DISTANZE FRA I REPARTI, E LE CATENE LATERALI TERZINO-ESTERNO MUOVERSI IN MANIERA COORDINATA  CERCANDO LA SOVRAPPOSIZIONE, POSSIBILMENTE ARRIVANDO AL CROSS DA FONDO CAMPO PER LE DUE PUNTE: LA DAVANTI ABBIAMO DUE PRIME PUNTE. </a:t>
          </a:r>
        </a:p>
        <a:p>
          <a:r>
            <a:rPr kumimoji="0" lang="it-IT" sz="1100" b="0" i="0" u="none" strike="noStrike" kern="0" cap="small" spc="0" normalizeH="0" baseline="0" noProof="0">
              <a:ln>
                <a:noFill/>
              </a:ln>
              <a:solidFill>
                <a:prstClr val="black"/>
              </a:solidFill>
              <a:effectLst/>
              <a:uLnTx/>
              <a:uFillTx/>
              <a:latin typeface="+mn-lt"/>
              <a:ea typeface="+mn-ea"/>
              <a:cs typeface="+mn-cs"/>
            </a:rPr>
            <a:t>I MOVIMENTI IN SETTIMANA LI ABBIAMO PROVATI, IL TERZINO PUO' GIOCARE SULL'ALA DAVANTI A LUI O SUL CENTROCAMPISTA. POI PUO' SOVRAPPORRE LUI O LA STESSA ALA ATTACCA LA PROFONDITA'. CHIARO SE VA IL TERZINO E' NECESSARIA ADEGUATA COPERTURA.</a:t>
          </a:r>
        </a:p>
        <a:p>
          <a:r>
            <a:rPr kumimoji="0" lang="it-IT" sz="1100" b="0" i="0" u="none" strike="noStrike" kern="0" cap="small" spc="0" normalizeH="0" baseline="0" noProof="0">
              <a:ln>
                <a:noFill/>
              </a:ln>
              <a:solidFill>
                <a:prstClr val="black"/>
              </a:solidFill>
              <a:effectLst/>
              <a:uLnTx/>
              <a:uFillTx/>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1" i="0" u="none" strike="noStrike" kern="0" cap="small" spc="0" normalizeH="0" baseline="0" noProof="0">
              <a:ln>
                <a:noFill/>
              </a:ln>
              <a:solidFill>
                <a:prstClr val="black"/>
              </a:solidFill>
              <a:effectLst/>
              <a:uLnTx/>
              <a:uFillTx/>
              <a:latin typeface="+mn-lt"/>
              <a:ea typeface="+mn-ea"/>
              <a:cs typeface="+mn-cs"/>
            </a:rPr>
            <a:t>IL 4/4/2 SE INTERPRETATO BENE E' PER ME UN MODULO VALIDISSIMO: FONDAMENTALE PERO' E' CHE LA SQUADRA SIA CORTA. </a:t>
          </a:r>
          <a:r>
            <a:rPr kumimoji="0" lang="it-IT" sz="1100" b="0" i="0" u="none" strike="noStrike" kern="0" cap="small" spc="0" normalizeH="0" baseline="0" noProof="0">
              <a:ln>
                <a:noFill/>
              </a:ln>
              <a:solidFill>
                <a:prstClr val="black"/>
              </a:solidFill>
              <a:effectLst/>
              <a:uLnTx/>
              <a:uFillTx/>
              <a:latin typeface="+mn-lt"/>
              <a:ea typeface="+mn-ea"/>
              <a:cs typeface="+mn-cs"/>
            </a:rPr>
            <a:t>SE NO SI CREANO BUCHI TRA LE LINEE E SI RISCHIANO CONTROPIEDI. </a:t>
          </a:r>
          <a:r>
            <a:rPr kumimoji="0" lang="it-IT" sz="1100" b="1" i="0" u="none" strike="noStrike" kern="0" cap="small" spc="0" normalizeH="0" baseline="0" noProof="0">
              <a:ln>
                <a:noFill/>
              </a:ln>
              <a:solidFill>
                <a:prstClr val="black"/>
              </a:solidFill>
              <a:effectLst/>
              <a:uLnTx/>
              <a:uFillTx/>
              <a:latin typeface="+mn-lt"/>
              <a:ea typeface="+mn-ea"/>
              <a:cs typeface="+mn-cs"/>
            </a:rPr>
            <a:t>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r>
            <a:rPr lang="it-IT" sz="1100" cap="small" baseline="0">
              <a:solidFill>
                <a:schemeClr val="dk1"/>
              </a:solidFill>
              <a:effectLst/>
              <a:latin typeface="+mn-lt"/>
              <a:ea typeface="+mn-ea"/>
              <a:cs typeface="+mn-cs"/>
            </a:rPr>
            <a:t>I CC DEVONO SFALSARSI E ACCOMPAGNARE L'AZIONE, VIETATO </a:t>
          </a:r>
          <a:r>
            <a:rPr lang="it-IT" sz="1100" b="1" cap="small" baseline="0">
              <a:solidFill>
                <a:schemeClr val="dk1"/>
              </a:solidFill>
              <a:effectLst/>
              <a:latin typeface="+mn-lt"/>
              <a:ea typeface="+mn-ea"/>
              <a:cs typeface="+mn-cs"/>
            </a:rPr>
            <a:t>FARSI TIRARE FUORI POSIZIONE</a:t>
          </a:r>
          <a:r>
            <a:rPr lang="it-IT" sz="1100" cap="small" baseline="0">
              <a:solidFill>
                <a:schemeClr val="dk1"/>
              </a:solidFill>
              <a:effectLst/>
              <a:latin typeface="+mn-lt"/>
              <a:ea typeface="+mn-ea"/>
              <a:cs typeface="+mn-cs"/>
            </a:rPr>
            <a:t> GIOCATE SEMPLICI: </a:t>
          </a:r>
        </a:p>
        <a:p>
          <a:r>
            <a:rPr lang="it-IT" sz="1100" cap="small" baseline="0">
              <a:solidFill>
                <a:schemeClr val="dk1"/>
              </a:solidFill>
              <a:effectLst/>
              <a:latin typeface="+mn-lt"/>
              <a:ea typeface="+mn-ea"/>
              <a:cs typeface="+mn-cs"/>
            </a:rPr>
            <a:t>TERZINO-CC-ALA-CC/TERZINO-CAMBIO CAMPO</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PROVARE A VERTICALIZZARE PER IL</a:t>
          </a:r>
          <a:r>
            <a:rPr lang="it-IT" sz="1100" b="1" cap="small" baseline="0">
              <a:solidFill>
                <a:schemeClr val="dk1"/>
              </a:solidFill>
              <a:effectLst/>
              <a:latin typeface="+mn-lt"/>
              <a:ea typeface="+mn-ea"/>
              <a:cs typeface="+mn-cs"/>
            </a:rPr>
            <a:t> CENTRAVANTI.</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MANTENERE LE DISTANZE TRA I REPARTI E IN COPERTURA.</a:t>
          </a:r>
        </a:p>
        <a:p>
          <a:pPr eaLnBrk="1" fontAlgn="auto" latinLnBrk="0" hangingPunct="1"/>
          <a:r>
            <a:rPr lang="it-IT" sz="1100" b="1" i="0" cap="small" baseline="0">
              <a:solidFill>
                <a:schemeClr val="dk1"/>
              </a:solidFill>
              <a:effectLst/>
              <a:latin typeface="+mn-lt"/>
              <a:ea typeface="+mn-ea"/>
              <a:cs typeface="+mn-cs"/>
            </a:rPr>
            <a:t>FONDAMENTALE NON PERDERE PALLE BANALI SOPRATTUTTO IN DISIMPEGNO SERVE PRECISIONE</a:t>
          </a:r>
          <a:r>
            <a:rPr lang="it-IT" sz="1100" b="0" i="0" cap="small" baseline="0">
              <a:solidFill>
                <a:schemeClr val="dk1"/>
              </a:solidFill>
              <a:effectLst/>
              <a:latin typeface="+mn-lt"/>
              <a:ea typeface="+mn-ea"/>
              <a:cs typeface="+mn-cs"/>
            </a:rPr>
            <a:t>. </a:t>
          </a:r>
          <a:endParaRPr lang="it-IT" sz="1100" b="1" i="0" cap="small"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schemeClr val="dk1"/>
              </a:solidFill>
              <a:effectLst/>
              <a:uLnTx/>
              <a:uFillTx/>
              <a:latin typeface="+mn-lt"/>
              <a:ea typeface="+mn-ea"/>
              <a:cs typeface="+mn-cs"/>
            </a:rPr>
            <a:t>VENTU</a:t>
          </a:r>
          <a:r>
            <a:rPr lang="it-IT" sz="1100" b="1" i="0" cap="small" baseline="0">
              <a:solidFill>
                <a:schemeClr val="dk1"/>
              </a:solidFill>
              <a:effectLst/>
              <a:latin typeface="+mn-lt"/>
              <a:ea typeface="+mn-ea"/>
              <a:cs typeface="+mn-cs"/>
            </a:rPr>
            <a:t> E ZI</a:t>
          </a:r>
          <a:r>
            <a:rPr lang="it-IT" sz="1100" b="0" i="0" cap="small" baseline="0">
              <a:solidFill>
                <a:schemeClr val="dk1"/>
              </a:solidFill>
              <a:effectLst/>
              <a:latin typeface="+mn-lt"/>
              <a:ea typeface="+mn-ea"/>
              <a:cs typeface="+mn-cs"/>
            </a:rPr>
            <a:t>. </a:t>
          </a:r>
        </a:p>
        <a:p>
          <a:pPr eaLnBrk="1" fontAlgn="auto" latinLnBrk="0" hangingPunct="1"/>
          <a:r>
            <a:rPr lang="it-IT" sz="1100" b="0" i="0" cap="small" baseline="0">
              <a:solidFill>
                <a:schemeClr val="dk1"/>
              </a:solidFill>
              <a:effectLst/>
              <a:latin typeface="+mn-lt"/>
              <a:ea typeface="+mn-ea"/>
              <a:cs typeface="+mn-cs"/>
            </a:rPr>
            <a:t>GIOCARE VICINI E CERCARE GLI UNO/DUE. CERCARE LE APERTURE SULLE FASCE E PREDISPORSI A CENTRO AREA PER RICEVERE I CROSS. VOGLIO DUE PUNTE CHE PRESIDIANO LA ZONA CENTRALE, SULLE ALI AGIRANNO FELIX E LUZ. </a:t>
          </a:r>
        </a:p>
        <a:p>
          <a:pPr eaLnBrk="1" fontAlgn="auto" latinLnBrk="0" hangingPunct="1"/>
          <a:r>
            <a:rPr lang="it-IT" sz="1100" b="0" i="0" cap="small" baseline="0">
              <a:solidFill>
                <a:schemeClr val="dk1"/>
              </a:solidFill>
              <a:effectLst/>
              <a:latin typeface="+mn-lt"/>
              <a:ea typeface="+mn-ea"/>
              <a:cs typeface="+mn-cs"/>
            </a:rPr>
            <a:t>VI ALTERNATE A VENIRE INCONTRO A PRENDERE IL PALLONE: ZI NON APRIRTI. VI VOGLIO VICINI OGGI.</a:t>
          </a:r>
        </a:p>
        <a:p>
          <a:pPr eaLnBrk="1" fontAlgn="auto" latinLnBrk="0" hangingPunct="1"/>
          <a:r>
            <a:rPr lang="it-IT" sz="1100" b="0" i="0" cap="small" baseline="0">
              <a:solidFill>
                <a:schemeClr val="dk1"/>
              </a:solidFill>
              <a:effectLst/>
              <a:latin typeface="+mn-lt"/>
              <a:ea typeface="+mn-ea"/>
              <a:cs typeface="+mn-cs"/>
            </a:rPr>
            <a:t>TENETE SU' LA PALLA. E RICORDATEVI CHE CON LA GIOCATA SEMPLICE SPESSO SI ARRIVA IN PORTA.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VOGLIO TUTTI DIETRO LA LINEA DELLA PALLA IN FASE DI NON POSSESSO </a:t>
          </a:r>
          <a:endParaRPr lang="it-IT">
            <a:effectLst/>
          </a:endParaRPr>
        </a:p>
        <a:p>
          <a:pPr eaLnBrk="1" fontAlgn="auto" latinLnBrk="0" hangingPunct="1"/>
          <a:r>
            <a:rPr lang="it-IT" sz="1100" b="0" i="0" cap="small" baseline="0">
              <a:solidFill>
                <a:schemeClr val="dk1"/>
              </a:solidFill>
              <a:effectLst/>
              <a:latin typeface="+mn-lt"/>
              <a:ea typeface="+mn-ea"/>
              <a:cs typeface="+mn-cs"/>
            </a:rPr>
            <a:t>VENTU RIENTRI A SALTARE IN AREA SULLE PALLE INATTIVE A SFAVORE. SU RESTA LUZ. SE RECUPERIAMO PALLA PRONTI A SFRUTTARE LA RIPARTENZA IN VELOCITA' SULLE FASCE.</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RIGORI: ZI - NICO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PUNIZIONI: ZI - CAP</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 ANNO SCORSO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 name="CasellaDiTesto 2"/>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 name="CasellaDiTesto 3"/>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 name="CasellaDiTesto 4"/>
        <xdr:cNvSpPr txBox="1"/>
      </xdr:nvSpPr>
      <xdr:spPr>
        <a:xfrm>
          <a:off x="47625" y="381000"/>
          <a:ext cx="5153025" cy="18964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it-IT" sz="1100" b="1" cap="small" baseline="0">
              <a:solidFill>
                <a:schemeClr val="dk1"/>
              </a:solidFill>
              <a:latin typeface="+mn-lt"/>
              <a:ea typeface="+mn-ea"/>
              <a:cs typeface="+mn-cs"/>
            </a:rPr>
            <a:t>E' UN DENTRO/FUORI QUINDI NON ESISTE CHE REGALIAMO NULLA. </a:t>
          </a: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GRINTA E CATTIVERIA AGONISTICA DA SUBITO SU OGNI PALLA, COME NEL SECONDO TEMPO DI BORETTO. </a:t>
          </a:r>
          <a:r>
            <a:rPr kumimoji="0" lang="it-IT" sz="1100" b="0" i="0" u="none" strike="noStrike" kern="0" cap="small" spc="0" normalizeH="0" baseline="0" noProof="0">
              <a:ln>
                <a:noFill/>
              </a:ln>
              <a:solidFill>
                <a:prstClr val="black"/>
              </a:solidFill>
              <a:effectLst/>
              <a:uLnTx/>
              <a:uFillTx/>
              <a:latin typeface="+mn-lt"/>
              <a:ea typeface="+mn-ea"/>
              <a:cs typeface="+mn-cs"/>
            </a:rPr>
            <a:t>RIPARTIAMO DA QUI.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IL PASSAGGIO DEL TURNO E' FONDAMENTALE RAGAZZI. PERCIO' ENTRIAMO IN CAMPO SAPENDO CHE SARA' DIFFICILE OGGI, UMILI E RISPETTOSI DELL'AVVERSARIO MA CONSAPEVOLI CHE SIAMO FORTI RAGAZZI. E' UNA QUESTIONE DI TESTA. E' FONDAMENTALE L'APPROCCIO. QUINDI ENTRIAMO IN CAMPO CON L'IDEA FISSA CHE RIENTREREMO QUI CON TRE PUNTI: </a:t>
          </a:r>
          <a:r>
            <a:rPr kumimoji="0" lang="it-IT" sz="1100" b="1" i="0" u="none" strike="noStrike" kern="0" cap="small" spc="0" normalizeH="0" baseline="0" noProof="0">
              <a:ln>
                <a:noFill/>
              </a:ln>
              <a:solidFill>
                <a:prstClr val="black"/>
              </a:solidFill>
              <a:effectLst/>
              <a:uLnTx/>
              <a:uFillTx/>
              <a:latin typeface="+mn-lt"/>
              <a:ea typeface="+mn-ea"/>
              <a:cs typeface="+mn-cs"/>
            </a:rPr>
            <a:t>POSSIAMO RAGGIUNGERE QUALSIASI OBIETTIVO BASTA VOLERLO. </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DI STARE ALTI, A PARTIRE DA DIETRO CON </a:t>
          </a:r>
          <a:r>
            <a:rPr lang="it-IT" sz="1100" b="1" cap="small" baseline="0">
              <a:solidFill>
                <a:schemeClr val="dk1"/>
              </a:solidFill>
              <a:latin typeface="+mn-lt"/>
              <a:ea typeface="+mn-ea"/>
              <a:cs typeface="+mn-cs"/>
            </a:rPr>
            <a:t>IL GIRO PALLA FATTO A CAVALLO DEL CENTROCAMPO.</a:t>
          </a:r>
          <a:r>
            <a:rPr lang="it-IT" sz="1100" b="0" cap="small" baseline="0">
              <a:solidFill>
                <a:schemeClr val="dk1"/>
              </a:solidFill>
              <a:latin typeface="+mn-lt"/>
              <a:ea typeface="+mn-ea"/>
              <a:cs typeface="+mn-cs"/>
            </a:rPr>
            <a:t> QUINDI LA DIFESA DEVE SALIRE, SE SIAMO ALTI,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VOGLIO CONQUISTARE CAMPO E GESTIRE NOI IL POSSESSO.  </a:t>
          </a:r>
          <a:r>
            <a:rPr lang="it-IT" sz="1100" b="1" cap="small" baseline="0">
              <a:solidFill>
                <a:schemeClr val="dk1"/>
              </a:solidFill>
              <a:latin typeface="+mn-lt"/>
              <a:ea typeface="+mn-ea"/>
              <a:cs typeface="+mn-cs"/>
            </a:rPr>
            <a:t>VANNO TENUTI NELLA LORO META' CAMPO  E LI TENIAMO LI'. CON POSSESSO PALLA E GIOCATE VELOCI  DUE/TRE TOCCHI E NON PORTIAMOLA.  </a:t>
          </a:r>
        </a:p>
        <a:p>
          <a:pPr eaLnBrk="1" fontAlgn="auto" latinLnBrk="0" hangingPunct="1"/>
          <a:r>
            <a:rPr lang="it-IT" sz="1100" b="1" cap="small" baseline="0">
              <a:solidFill>
                <a:schemeClr val="dk1"/>
              </a:solidFill>
              <a:latin typeface="+mn-lt"/>
              <a:ea typeface="+mn-ea"/>
              <a:cs typeface="+mn-cs"/>
            </a:rPr>
            <a:t>I TERZINI </a:t>
          </a:r>
          <a:r>
            <a:rPr lang="it-IT" sz="1100" b="0" cap="small" baseline="0">
              <a:solidFill>
                <a:schemeClr val="dk1"/>
              </a:solidFill>
              <a:latin typeface="+mn-lt"/>
              <a:ea typeface="+mn-ea"/>
              <a:cs typeface="+mn-cs"/>
            </a:rPr>
            <a:t>COME LA VOLTA SCORSA PARTECIPINO ALLA MANOVRA OFFENSIVA CON MOVIMENTI SENZA PALLA E </a:t>
          </a:r>
          <a:r>
            <a:rPr lang="it-IT" sz="1100" b="1" cap="small" baseline="0">
              <a:solidFill>
                <a:schemeClr val="dk1"/>
              </a:solidFill>
              <a:latin typeface="+mn-lt"/>
              <a:ea typeface="+mn-ea"/>
              <a:cs typeface="+mn-cs"/>
            </a:rPr>
            <a:t>SENZA PAURA</a:t>
          </a:r>
          <a:r>
            <a:rPr lang="it-IT" sz="1100" b="0" cap="small" baseline="0">
              <a:solidFill>
                <a:schemeClr val="dk1"/>
              </a:solidFill>
              <a:latin typeface="+mn-lt"/>
              <a:ea typeface="+mn-ea"/>
              <a:cs typeface="+mn-cs"/>
            </a:rPr>
            <a:t>. A CENTROCAMPO ABBIAMO L'INTELLIGENZA TATTICA PER COPRIRE EVENTUALI SGANCIAMENTI.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ABI/ LILLO, VITTO, GUERRO/ PAOLOZZO/ BREV, GINO.</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a:t>
          </a:r>
          <a:r>
            <a:rPr lang="it-IT" sz="1100" b="1"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LUNGO PER LE PUNTE.</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VITTO </a:t>
          </a:r>
          <a:r>
            <a:rPr lang="it-IT" sz="1100" cap="small">
              <a:solidFill>
                <a:schemeClr val="dk1"/>
              </a:solidFill>
              <a:latin typeface="+mn-lt"/>
              <a:ea typeface="+mn-ea"/>
              <a:cs typeface="+mn-cs"/>
            </a:rPr>
            <a:t>MI RACCOMANDO LA POSIZIONE, NON SBILANCIAMOCI,</a:t>
          </a:r>
          <a:r>
            <a:rPr lang="it-IT" sz="1100" cap="small" baseline="0">
              <a:solidFill>
                <a:schemeClr val="dk1"/>
              </a:solidFill>
              <a:latin typeface="+mn-lt"/>
              <a:ea typeface="+mn-ea"/>
              <a:cs typeface="+mn-cs"/>
            </a:rPr>
            <a:t> MOVIMENTI IN ORIZZONTALE, GIOCATE SEMPLICI E VELOCI, DUE COSE VOGLIO OGGI DA TE </a:t>
          </a:r>
          <a:r>
            <a:rPr lang="it-IT" sz="1100" b="1" cap="small" baseline="0">
              <a:solidFill>
                <a:schemeClr val="dk1"/>
              </a:solidFill>
              <a:latin typeface="+mn-lt"/>
              <a:ea typeface="+mn-ea"/>
              <a:cs typeface="+mn-cs"/>
            </a:rPr>
            <a:t>1) VERTICALIZZAZIONE PER LE PUNTE QUANDO C'E' LA POSSIBILITA' 2) APRIRE IL GIOCO</a:t>
          </a:r>
          <a:r>
            <a:rPr lang="it-IT" sz="1100" b="1" cap="small">
              <a:solidFill>
                <a:schemeClr val="dk1"/>
              </a:solidFill>
              <a:latin typeface="+mn-lt"/>
              <a:ea typeface="+mn-ea"/>
              <a:cs typeface="+mn-cs"/>
            </a:rPr>
            <a:t> IN MANIERA VELOCE,  PER I TERZINI</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r>
            <a:rPr lang="it-IT" sz="1100" b="1" cap="small">
              <a:solidFill>
                <a:schemeClr val="dk1"/>
              </a:solidFill>
              <a:latin typeface="+mn-lt"/>
              <a:ea typeface="+mn-ea"/>
              <a:cs typeface="+mn-cs"/>
            </a:rPr>
            <a:t>MAI BUTTARE VIA IL PALLONE, RICERCA COSTANTE DEL GIOCO PALLA A TERRA.</a:t>
          </a:r>
        </a:p>
        <a:p>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SCIVOLARE SULL'ESTERNO IN CASO DI BISOGNO. NON PERDIAMO PALLE BANALI. LILLO GIOCA A DESTRA E GUERRO A SINISTRA . LILLO ACCOMPAGNIAMO L'AZIONE HAI FIATO E INTELLIGENZA TATTICA PER CAPIRE QUANDO IL GIOCO SI SVILUPPA DALLA PARTE OPPOSTA</a:t>
          </a:r>
          <a:r>
            <a:rPr lang="it-IT" sz="1100" cap="small" baseline="0">
              <a:solidFill>
                <a:schemeClr val="dk1"/>
              </a:solidFill>
              <a:latin typeface="+mn-lt"/>
              <a:ea typeface="+mn-ea"/>
              <a:cs typeface="+mn-cs"/>
            </a:rPr>
            <a:t> CHE E' IL MOMENTO DI INSERIRSI. DALLA META' CAMPO VERSO LA MIA PORTA SOPRATTUTTO NEGLI ULTIMI 20 METRI NON VOGLIO VEDERE NESSUNO INDIETREGGIARE, IL POSSESSORE DI PALLA DEVE ESSERE SEMPRE PRESSATO.</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PAOLOZZO. POSSIBILITA' DI INSERIMENTO DIETRO LA PUNTA QUANDO VIENE INCONTRO A RICEVERE PALLA</a:t>
          </a:r>
          <a:r>
            <a:rPr lang="it-IT" sz="1100" cap="small" baseline="0">
              <a:solidFill>
                <a:schemeClr val="dk1"/>
              </a:solidFill>
              <a:latin typeface="+mn-lt"/>
              <a:ea typeface="+mn-ea"/>
              <a:cs typeface="+mn-cs"/>
            </a:rPr>
            <a:t> OPPURE VAI IN APPOGGIO PER LA GIOCATA DELLA PUNTA : CERCA SEMPRE LA GIOCATA VELOCE MAGARI IN PROFONDITA' O PER LA CHIUSURA DI UN TRIANGOLO.  </a:t>
          </a:r>
          <a:r>
            <a:rPr lang="it-IT" sz="1100" b="1" cap="small" baseline="0">
              <a:solidFill>
                <a:schemeClr val="dk1"/>
              </a:solidFill>
              <a:latin typeface="+mn-lt"/>
              <a:ea typeface="+mn-ea"/>
              <a:cs typeface="+mn-cs"/>
            </a:rPr>
            <a:t>HAI LE QUALITA' PER GIOCARE SEMPLICE, VOGLIO QUESTO: NEGLI ULTIMI 20/25 METRI VOGLIO IL DRIBBLING SENZA PAURA E LA FINALIZZAZIONE VELOCE CHE SIA IL CROSS, L'UNO-DUE O IL TIRO</a:t>
          </a:r>
          <a:r>
            <a:rPr lang="it-IT" sz="1100" cap="small" baseline="0">
              <a:solidFill>
                <a:schemeClr val="dk1"/>
              </a:solidFill>
              <a:latin typeface="+mn-lt"/>
              <a:ea typeface="+mn-ea"/>
              <a:cs typeface="+mn-cs"/>
            </a:rPr>
            <a:t>. </a:t>
          </a:r>
          <a:endParaRPr lang="it-IT"/>
        </a:p>
        <a:p>
          <a:r>
            <a:rPr lang="it-IT" sz="1100" cap="small" baseline="0">
              <a:solidFill>
                <a:schemeClr val="dk1"/>
              </a:solidFill>
              <a:latin typeface="+mn-lt"/>
              <a:ea typeface="+mn-ea"/>
              <a:cs typeface="+mn-cs"/>
            </a:rPr>
            <a:t>SCALI A CENTROCAMPO IN FASE DI NON POSSESSO. CHIARO?  </a:t>
          </a:r>
          <a:r>
            <a:rPr lang="it-IT" sz="1100" cap="small">
              <a:solidFill>
                <a:schemeClr val="dk1"/>
              </a:solidFill>
              <a:latin typeface="+mn-lt"/>
              <a:ea typeface="+mn-ea"/>
              <a:cs typeface="+mn-cs"/>
            </a:rPr>
            <a:t>IL PRESSING SUI CENTRALI PARTE DA TE, LE PUNTE STANNO TRA IL CENTRALE ED IL TERZINO. </a:t>
          </a:r>
          <a:r>
            <a:rPr lang="it-IT" sz="1100" baseline="0">
              <a:solidFill>
                <a:schemeClr val="dk1"/>
              </a:solidFill>
              <a:latin typeface="+mn-lt"/>
              <a:ea typeface="+mn-ea"/>
              <a:cs typeface="+mn-cs"/>
            </a:rPr>
            <a:t>RIENTRI TU A SALTARE IN AREA SULLE PALLE INATTIVE A SFAVORE.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E GINO</a:t>
          </a:r>
          <a:r>
            <a:rPr lang="it-IT" sz="1100" cap="small" baseline="0">
              <a:solidFill>
                <a:schemeClr val="dk1"/>
              </a:solidFill>
              <a:latin typeface="+mn-lt"/>
              <a:ea typeface="+mn-ea"/>
              <a:cs typeface="+mn-cs"/>
            </a:rPr>
            <a:t>. GIOCATE VICINI, TRIANGOLO, SCAMBIO STRETTO E VIA. UNO VIENE INCONTRO L'ALTRO VA. </a:t>
          </a:r>
          <a:r>
            <a:rPr lang="it-IT" sz="1100" b="1" cap="small" baseline="0">
              <a:solidFill>
                <a:schemeClr val="dk1"/>
              </a:solidFill>
              <a:latin typeface="+mn-lt"/>
              <a:ea typeface="+mn-ea"/>
              <a:cs typeface="+mn-cs"/>
            </a:rPr>
            <a:t>TENETE </a:t>
          </a:r>
          <a:r>
            <a:rPr lang="it-IT" sz="1100" cap="small">
              <a:solidFill>
                <a:schemeClr val="dk1"/>
              </a:solidFill>
              <a:latin typeface="+mn-lt"/>
              <a:ea typeface="+mn-ea"/>
              <a:cs typeface="+mn-cs"/>
            </a:rPr>
            <a:t>SU'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a:t>
          </a:r>
          <a:r>
            <a:rPr lang="it-IT" sz="1100" b="1" cap="small" baseline="0">
              <a:solidFill>
                <a:schemeClr val="dk1"/>
              </a:solidFill>
              <a:latin typeface="+mn-lt"/>
              <a:ea typeface="+mn-ea"/>
              <a:cs typeface="+mn-cs"/>
            </a:rPr>
            <a:t>SCARICO DI PRIMA QUANDO VIENI INCONTRO PER 3/4 O INTERNO CHE GIOCHERANNO IN PROFONDITA' PER L'ALTRA PUNTA O PER IL MOVIMENTO DEL TERZINO O L'INSERIMENTO DI INTERNO O 3/4.</a:t>
          </a:r>
          <a:r>
            <a:rPr lang="it-IT" sz="1100" cap="small" baseline="0">
              <a:solidFill>
                <a:schemeClr val="dk1"/>
              </a:solidFill>
              <a:latin typeface="+mn-lt"/>
              <a:ea typeface="+mn-ea"/>
              <a:cs typeface="+mn-cs"/>
            </a:rPr>
            <a:t> IN ALLENAMENTO LE ABBIAMO PROVATE QUESTE SOLUZIONI. SONO DA RIPETERE IN PARTITA. NE BASTA UNA FATTA BENE E SIAMO IN PORTA.</a:t>
          </a: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solidFill>
              <a:schemeClr val="dk1"/>
            </a:solidFill>
            <a:latin typeface="+mn-lt"/>
            <a:ea typeface="+mn-ea"/>
            <a:cs typeface="+mn-cs"/>
          </a:endParaRPr>
        </a:p>
        <a:p>
          <a:pPr eaLnBrk="1" fontAlgn="auto" latinLnBrk="0" hangingPunct="1"/>
          <a:r>
            <a:rPr lang="it-IT" sz="1100">
              <a:solidFill>
                <a:schemeClr val="dk1"/>
              </a:solidFill>
              <a:latin typeface="+mn-lt"/>
              <a:ea typeface="+mn-ea"/>
              <a:cs typeface="+mn-cs"/>
            </a:rPr>
            <a:t>RICORDIAMOCI CHE I PRIMI DIFENSORI SONO LE PUNTE:  SUI CENTRALI ESCE PAOLO MENTRE VOI DUE </a:t>
          </a:r>
          <a:r>
            <a:rPr lang="it-IT" sz="1100" baseline="0">
              <a:solidFill>
                <a:schemeClr val="dk1"/>
              </a:solidFill>
              <a:latin typeface="+mn-lt"/>
              <a:ea typeface="+mn-ea"/>
              <a:cs typeface="+mn-cs"/>
            </a:rPr>
            <a:t>STAZIONATE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PAOLO/GINO</a:t>
          </a:r>
        </a:p>
        <a:p>
          <a:r>
            <a:rPr lang="it-IT" sz="1100"/>
            <a:t>-PUNIZIONI: PAOLO/LILLO/GINO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COME SEMPRE UN BUON RISCALDAMENTO. LA PARTITA SI INIZIA A VINCERE GIA' DA QUI.</a:t>
          </a:r>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COL BORETTO</a:t>
          </a:r>
          <a:endParaRPr lang="it-IT"/>
        </a:p>
        <a:p>
          <a:r>
            <a:rPr lang="it-IT" sz="1100" b="1" baseline="0">
              <a:solidFill>
                <a:schemeClr val="dk1"/>
              </a:solidFill>
              <a:latin typeface="+mn-lt"/>
              <a:ea typeface="+mn-ea"/>
              <a:cs typeface="+mn-cs"/>
            </a:rPr>
            <a:t>SE SIAMO SOPRA: RICORDARE CHE PARTITE NON FINISCONO</a:t>
          </a:r>
          <a:endParaRPr lang="it-IT"/>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8" name="CasellaDiTesto 37"/>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9" name="CasellaDiTesto 38"/>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0" name="CasellaDiTesto 39"/>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4" name="CasellaDiTesto 4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5" name="CasellaDiTesto 4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6" name="CasellaDiTesto 45"/>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7" name="CasellaDiTesto 46"/>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2" name="CasellaDiTesto 5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130</xdr:row>
      <xdr:rowOff>152401</xdr:rowOff>
    </xdr:to>
    <xdr:sp macro="" textlink="">
      <xdr:nvSpPr>
        <xdr:cNvPr id="53" name="CasellaDiTesto 52"/>
        <xdr:cNvSpPr txBox="1"/>
      </xdr:nvSpPr>
      <xdr:spPr>
        <a:xfrm>
          <a:off x="47625" y="381001"/>
          <a:ext cx="5153025" cy="21126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4" name="CasellaDiTesto 53"/>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5" name="CasellaDiTesto 54"/>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6" name="CasellaDiTesto 55"/>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1" name="CasellaDiTesto 6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131</xdr:row>
      <xdr:rowOff>9525</xdr:rowOff>
    </xdr:to>
    <xdr:sp macro="" textlink="">
      <xdr:nvSpPr>
        <xdr:cNvPr id="69" name="CasellaDiTesto 68"/>
        <xdr:cNvSpPr txBox="1"/>
      </xdr:nvSpPr>
      <xdr:spPr>
        <a:xfrm>
          <a:off x="47625" y="381002"/>
          <a:ext cx="5153025" cy="211454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E' FONDAMENTALE NON SBAGLIARE L'APPROCCIO A QUESTA SFIDA. </a:t>
          </a:r>
        </a:p>
        <a:p>
          <a:r>
            <a:rPr lang="it-IT" sz="1100" u="none" cap="small" baseline="0">
              <a:solidFill>
                <a:schemeClr val="dk1"/>
              </a:solidFill>
              <a:latin typeface="+mn-lt"/>
              <a:ea typeface="+mn-ea"/>
              <a:cs typeface="+mn-cs"/>
            </a:rPr>
            <a:t>VIETATO SENTIRSI SUPERIORI MA SERVONO DA SUBITO CATTIVERIA, GRINTA E VOGLIA DI VINCERE. RISPETTO PER GLI AVVERSARI MA ZERO PAURA E CONVINTI DEI NOSTRI MEZZI. E' UN DENTRO/FUORI QUINDI NON ESISTE CHE REGALIAMO NULLA. </a:t>
          </a:r>
        </a:p>
        <a:p>
          <a:r>
            <a:rPr lang="it-IT" sz="1100" u="none" cap="small" baseline="0">
              <a:solidFill>
                <a:schemeClr val="dk1"/>
              </a:solidFill>
              <a:latin typeface="+mn-lt"/>
              <a:ea typeface="+mn-ea"/>
              <a:cs typeface="+mn-cs"/>
            </a:rPr>
            <a:t>SOPRATTUTTO UOMINI: NELLE PARTITE DA DENTRO O FUORI NON AMMETTO CAZZATE A LIVELLO MENTALE. LA COPPA CSI E' UNO DEGLI OBBIETTIVI STAGIONALI.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442 IN LINEA ANCHE OGGI, CON I MEDESIMI OBIETTIVI DI SEMPRE, VINCERE PROVANDO A RIPROPORRE LE COSE CHE SI FANNO IN ALLENAMENTO: POSSESSO PALLA, IL CERCARE LA SUPERIORITA' SULLE FASCE, LA CONCLUSIONE IN PORTA.</a:t>
          </a:r>
        </a:p>
        <a:p>
          <a:r>
            <a:rPr lang="it-IT" sz="1100" u="none" cap="small" baseline="0">
              <a:solidFill>
                <a:schemeClr val="dk1"/>
              </a:solidFill>
              <a:latin typeface="+mn-lt"/>
              <a:ea typeface="+mn-ea"/>
              <a:cs typeface="+mn-cs"/>
            </a:rPr>
            <a:t>SONO SODDISFATTO DI QUANTO FATTO LUNEDI' SU UN CAMPO DIFFICILE, FISICAMENTE CI SIAMO. PER VINCERE OVVIAMENTE SERVONO UMILTA',  CONCENTRAZIONE E DETERMINAZIONE: QUINDI </a:t>
          </a:r>
          <a:r>
            <a:rPr lang="it-IT" sz="1100" u="sng" cap="small" baseline="0">
              <a:solidFill>
                <a:schemeClr val="dk1"/>
              </a:solidFill>
              <a:latin typeface="+mn-lt"/>
              <a:ea typeface="+mn-ea"/>
              <a:cs typeface="+mn-cs"/>
            </a:rPr>
            <a:t>GIOCHIAMO CON RABBIA E VOGLIA </a:t>
          </a:r>
          <a:r>
            <a:rPr lang="it-IT" sz="1100" u="sng" cap="small" baseline="0">
              <a:solidFill>
                <a:schemeClr val="dk1"/>
              </a:solidFill>
              <a:effectLst/>
              <a:latin typeface="+mn-lt"/>
              <a:ea typeface="+mn-ea"/>
              <a:cs typeface="+mn-cs"/>
            </a:rPr>
            <a:t>SU TUTTI I PALLONI. </a:t>
          </a:r>
        </a:p>
        <a:p>
          <a:r>
            <a:rPr lang="it-IT" sz="1100" u="none" cap="small" baseline="0">
              <a:solidFill>
                <a:schemeClr val="dk1"/>
              </a:solidFill>
              <a:latin typeface="+mn-lt"/>
              <a:ea typeface="+mn-ea"/>
              <a:cs typeface="+mn-cs"/>
            </a:rPr>
            <a:t>PARTIRE FORTE COME SEMPRE E' FONDAMENTALE: LA PARTITA VA INDIRIZZATA SUBITO SUI BINARI A NOI PIU' FAVOREVOLI. PROVIAMO AD USCIRE IN PRESSING ALTO APPENA PERSO IL PALLONE.</a:t>
          </a:r>
        </a:p>
        <a:p>
          <a:r>
            <a:rPr lang="it-IT" sz="1100" u="none" cap="small" baseline="0">
              <a:solidFill>
                <a:schemeClr val="dk1"/>
              </a:solidFill>
              <a:latin typeface="+mn-lt"/>
              <a:ea typeface="+mn-ea"/>
              <a:cs typeface="+mn-cs"/>
            </a:rPr>
            <a:t>SQUADRA CORTA, SE CI SI ALLUNGA SIAMO PARECCHIO VULNERABILI.</a:t>
          </a:r>
        </a:p>
        <a:p>
          <a:endParaRPr lang="it-IT" sz="1100" u="none"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MAIC, NICO, MEGLIO, ABI/ LUZ, VITTO, ERIS, MAIC/ BREV, VENTU</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IN FASE DI DISIMPEGNO. DAVANTI HANNO BIAGIO SPERANZA CHE HA IL FIUTO DEL GOL, VEDIAMO DI NON CONCEDERGLI TROPPE OCCASIONI, VA CURATO IN MANIERA PARTICOLARE EH NICO?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AVETE PIEDE E TESTA PER FARE PARTIRE IL GIOCO DA DIETRO, QUINDI SI PROVA SE C'E' SPAZIO LA VERTICALE PER LE PUNTE O L'APERTURA SULLE FASCE.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E ERIS VORREI VEDERE SMISTARE IL GIOCO E PRESIDIARE LA POSIZIONE TENENDO LE DISTANZE FRA I REPARTI, E LE CATENE LATERALI TERZINO-ESTERNO MUOVERSI IN MANIERA COORDINATA  CERCANDO LA SOVRAPPOSIZIONE, POSSIBILMENTE ARRIVANDO AL CROSS DA FONDO CAMPO PER LE DUE PUNTE: LA DAVANTI ABBIAMO DUE PRIME PUNTE. </a:t>
          </a:r>
        </a:p>
        <a:p>
          <a:r>
            <a:rPr kumimoji="0" lang="it-IT" sz="1100" b="0" i="0" u="none" strike="noStrike" kern="0" cap="small" spc="0" normalizeH="0" baseline="0" noProof="0">
              <a:ln>
                <a:noFill/>
              </a:ln>
              <a:solidFill>
                <a:prstClr val="black"/>
              </a:solidFill>
              <a:effectLst/>
              <a:uLnTx/>
              <a:uFillTx/>
              <a:latin typeface="+mn-lt"/>
              <a:ea typeface="+mn-ea"/>
              <a:cs typeface="+mn-cs"/>
            </a:rPr>
            <a:t>I MOVIMENTI SONO QUELLI CHE PROVIAMO DA INIZIO ANNO COL TERZINO CHE PUO' GIOCARE SULL'ALA DAVANTI A LUI O SUL CENTROCAMPISTA. POI PUO' SOVRAPPORRE LUI O LA STESSA ALA ATTACCA LA PROFONDITA'. CHIARO SE VA IL TERZINO E' NECESSARIA ADEGUATA COPERTURA.</a:t>
          </a:r>
        </a:p>
        <a:p>
          <a:r>
            <a:rPr kumimoji="0" lang="it-IT" sz="1100" b="0" i="0" u="none" strike="noStrike" kern="0" cap="small" spc="0" normalizeH="0" baseline="0" noProof="0">
              <a:ln>
                <a:noFill/>
              </a:ln>
              <a:solidFill>
                <a:prstClr val="black"/>
              </a:solidFill>
              <a:effectLst/>
              <a:uLnTx/>
              <a:uFillTx/>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1" i="0" u="none" strike="noStrike" kern="0" cap="small" spc="0" normalizeH="0" baseline="0" noProof="0">
              <a:ln>
                <a:noFill/>
              </a:ln>
              <a:solidFill>
                <a:prstClr val="black"/>
              </a:solidFill>
              <a:effectLst/>
              <a:uLnTx/>
              <a:uFillTx/>
              <a:latin typeface="+mn-lt"/>
              <a:ea typeface="+mn-ea"/>
              <a:cs typeface="+mn-cs"/>
            </a:rPr>
            <a:t>IL 4/4/2 SE INTERPRETATO BENE E' PER ME UN MODULO VALIDISSIMO: FONDAMENTALE PERO' E' CHE LA SQUADRA SIA CORTA. </a:t>
          </a:r>
          <a:r>
            <a:rPr kumimoji="0" lang="it-IT" sz="1100" b="0" i="0" u="none" strike="noStrike" kern="0" cap="small" spc="0" normalizeH="0" baseline="0" noProof="0">
              <a:ln>
                <a:noFill/>
              </a:ln>
              <a:solidFill>
                <a:prstClr val="black"/>
              </a:solidFill>
              <a:effectLst/>
              <a:uLnTx/>
              <a:uFillTx/>
              <a:latin typeface="+mn-lt"/>
              <a:ea typeface="+mn-ea"/>
              <a:cs typeface="+mn-cs"/>
            </a:rPr>
            <a:t>SE NO SI CREANO BUCHI TRA LE LINEE E SI RISCHIANO CONTROPIEDI. </a:t>
          </a:r>
          <a:r>
            <a:rPr kumimoji="0" lang="it-IT" sz="1100" b="1" i="0" u="none" strike="noStrike" kern="0" cap="small" spc="0" normalizeH="0" baseline="0" noProof="0">
              <a:ln>
                <a:noFill/>
              </a:ln>
              <a:solidFill>
                <a:prstClr val="black"/>
              </a:solidFill>
              <a:effectLst/>
              <a:uLnTx/>
              <a:uFillTx/>
              <a:latin typeface="+mn-lt"/>
              <a:ea typeface="+mn-ea"/>
              <a:cs typeface="+mn-cs"/>
            </a:rPr>
            <a:t>QUANDO ATTACCHIAMO QUINDI BISOGNA SALIRE E ACCORCIARE LE DISTANZE CERCANDO DI GIOCARE TUTTI NELLA META' CAMPO AVVERSARIA. IN FASE DI NON POSSESSO E' FONDAMENTALE CHE GLI ESTERNI STRINGANO IN MEZZO AL CAMPO PER NON LASCIARE IN SUPERIORITA' IL CENTROCAMPO AVVERSARIO. </a:t>
          </a:r>
          <a:r>
            <a:rPr kumimoji="0" lang="it-IT" sz="1100" b="1" i="0" u="sng" strike="noStrike" kern="0" cap="small" spc="0" normalizeH="0" baseline="0" noProof="0">
              <a:ln>
                <a:noFill/>
              </a:ln>
              <a:solidFill>
                <a:prstClr val="black"/>
              </a:solidFill>
              <a:effectLst/>
              <a:uLnTx/>
              <a:uFillTx/>
              <a:latin typeface="+mn-lt"/>
              <a:ea typeface="+mn-ea"/>
              <a:cs typeface="+mn-cs"/>
            </a:rPr>
            <a:t>ENTRAMBE LE PUNTE SEMPRE DIETRO LA LINEA DELLA PALLA.</a:t>
          </a:r>
        </a:p>
        <a:p>
          <a:r>
            <a:rPr lang="it-IT" sz="1100" cap="small" baseline="0">
              <a:solidFill>
                <a:schemeClr val="dk1"/>
              </a:solidFill>
              <a:effectLst/>
              <a:latin typeface="+mn-lt"/>
              <a:ea typeface="+mn-ea"/>
              <a:cs typeface="+mn-cs"/>
            </a:rPr>
            <a:t>I CC DEVONO SFALSARSI E ACCOMPAGNARE L'AZIONE, VIETATO </a:t>
          </a:r>
          <a:r>
            <a:rPr lang="it-IT" sz="1100" b="1" cap="small" baseline="0">
              <a:solidFill>
                <a:schemeClr val="dk1"/>
              </a:solidFill>
              <a:effectLst/>
              <a:latin typeface="+mn-lt"/>
              <a:ea typeface="+mn-ea"/>
              <a:cs typeface="+mn-cs"/>
            </a:rPr>
            <a:t>FARSI TIRARE FUORI POSIZIONE</a:t>
          </a:r>
          <a:r>
            <a:rPr lang="it-IT" sz="1100" cap="small" baseline="0">
              <a:solidFill>
                <a:schemeClr val="dk1"/>
              </a:solidFill>
              <a:effectLst/>
              <a:latin typeface="+mn-lt"/>
              <a:ea typeface="+mn-ea"/>
              <a:cs typeface="+mn-cs"/>
            </a:rPr>
            <a:t> GIOCATE SEMPLICI: </a:t>
          </a:r>
        </a:p>
        <a:p>
          <a:r>
            <a:rPr lang="it-IT" sz="1100" cap="small" baseline="0">
              <a:solidFill>
                <a:schemeClr val="dk1"/>
              </a:solidFill>
              <a:effectLst/>
              <a:latin typeface="+mn-lt"/>
              <a:ea typeface="+mn-ea"/>
              <a:cs typeface="+mn-cs"/>
            </a:rPr>
            <a:t>TERZINO-CC-ALA-CC/TERZINO-CAMBIO CAMPO</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PROVARE A VERTICALIZZARE PER IL</a:t>
          </a:r>
          <a:r>
            <a:rPr lang="it-IT" sz="1100" b="1" cap="small" baseline="0">
              <a:solidFill>
                <a:schemeClr val="dk1"/>
              </a:solidFill>
              <a:effectLst/>
              <a:latin typeface="+mn-lt"/>
              <a:ea typeface="+mn-ea"/>
              <a:cs typeface="+mn-cs"/>
            </a:rPr>
            <a:t> CENTRAVANTI.</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MANTENERE LE DISTANZE TRA I REPARTI E IN COPERTURA.</a:t>
          </a:r>
        </a:p>
        <a:p>
          <a:pPr eaLnBrk="1" fontAlgn="auto" latinLnBrk="0" hangingPunct="1"/>
          <a:r>
            <a:rPr lang="it-IT" sz="1100" b="1" i="0" cap="small" baseline="0">
              <a:solidFill>
                <a:schemeClr val="dk1"/>
              </a:solidFill>
              <a:effectLst/>
              <a:latin typeface="+mn-lt"/>
              <a:ea typeface="+mn-ea"/>
              <a:cs typeface="+mn-cs"/>
            </a:rPr>
            <a:t>FONDAMENTALE NON PERDERE PALLE BANALI SOPRATTUTTO IN DISIMPEGNO SERVE PRECISIONE</a:t>
          </a:r>
          <a:r>
            <a:rPr lang="it-IT" sz="1100" b="0" i="0" cap="small" baseline="0">
              <a:solidFill>
                <a:schemeClr val="dk1"/>
              </a:solidFill>
              <a:effectLst/>
              <a:latin typeface="+mn-lt"/>
              <a:ea typeface="+mn-ea"/>
              <a:cs typeface="+mn-cs"/>
            </a:rPr>
            <a:t>. </a:t>
          </a:r>
          <a:endParaRPr lang="it-IT" sz="1100" b="1" i="0" cap="small"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schemeClr val="dk1"/>
              </a:solidFill>
              <a:effectLst/>
              <a:uLnTx/>
              <a:uFillTx/>
              <a:latin typeface="+mn-lt"/>
              <a:ea typeface="+mn-ea"/>
              <a:cs typeface="+mn-cs"/>
            </a:rPr>
            <a:t>VENTU</a:t>
          </a:r>
          <a:r>
            <a:rPr lang="it-IT" sz="1100" b="1" i="0" cap="small" baseline="0">
              <a:solidFill>
                <a:schemeClr val="dk1"/>
              </a:solidFill>
              <a:effectLst/>
              <a:latin typeface="+mn-lt"/>
              <a:ea typeface="+mn-ea"/>
              <a:cs typeface="+mn-cs"/>
            </a:rPr>
            <a:t> E BREV</a:t>
          </a:r>
          <a:r>
            <a:rPr lang="it-IT" sz="1100" b="0" i="0" cap="small" baseline="0">
              <a:solidFill>
                <a:schemeClr val="dk1"/>
              </a:solidFill>
              <a:effectLst/>
              <a:latin typeface="+mn-lt"/>
              <a:ea typeface="+mn-ea"/>
              <a:cs typeface="+mn-cs"/>
            </a:rPr>
            <a:t> </a:t>
          </a:r>
        </a:p>
        <a:p>
          <a:pPr eaLnBrk="1" fontAlgn="auto" latinLnBrk="0" hangingPunct="1"/>
          <a:r>
            <a:rPr lang="it-IT" sz="1100" b="0" i="0" cap="small" baseline="0">
              <a:solidFill>
                <a:schemeClr val="dk1"/>
              </a:solidFill>
              <a:effectLst/>
              <a:latin typeface="+mn-lt"/>
              <a:ea typeface="+mn-ea"/>
              <a:cs typeface="+mn-cs"/>
            </a:rPr>
            <a:t>GIOCARE VICINI E CERCARE GLI UNO/DUE. CERCARE LE APERTURE SULLE FASCE E PREDISPORSI A CENTRO AREA PER RICEVERE I CROSS. VOGLIO DUE PUNTE CHE PRESIDIANO LA ZONA CENTRALE, SULLE ALI AGIRANNO MAIC E LUZ. </a:t>
          </a:r>
        </a:p>
        <a:p>
          <a:pPr eaLnBrk="1" fontAlgn="auto" latinLnBrk="0" hangingPunct="1"/>
          <a:r>
            <a:rPr lang="it-IT" sz="1100" b="0" i="0" cap="small" baseline="0">
              <a:solidFill>
                <a:schemeClr val="dk1"/>
              </a:solidFill>
              <a:effectLst/>
              <a:latin typeface="+mn-lt"/>
              <a:ea typeface="+mn-ea"/>
              <a:cs typeface="+mn-cs"/>
            </a:rPr>
            <a:t>VI ALTERNATE A VENIRE INCONTRO A PRENDERE IL PALLONE: VENTU NON APRIRTI. VI VOGLIO VICINI OGGI.</a:t>
          </a:r>
        </a:p>
        <a:p>
          <a:pPr eaLnBrk="1" fontAlgn="auto" latinLnBrk="0" hangingPunct="1"/>
          <a:r>
            <a:rPr lang="it-IT" sz="1100" b="0" i="0" cap="small" baseline="0">
              <a:solidFill>
                <a:schemeClr val="dk1"/>
              </a:solidFill>
              <a:effectLst/>
              <a:latin typeface="+mn-lt"/>
              <a:ea typeface="+mn-ea"/>
              <a:cs typeface="+mn-cs"/>
            </a:rPr>
            <a:t>TENETE SU' LA PALLA. E RICORDATEVI CHE CON LA GIOCATA SEMPLICE SPESSO SI ARRIVA IN PORTA.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VOGLIO TUTTI DIETRO LA LINEA DELLA PALLA IN FASE DI NON POSSESSO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a:t>
          </a:r>
        </a:p>
        <a:p>
          <a:pPr eaLnBrk="1" fontAlgn="auto" latinLnBrk="0" hangingPunct="1"/>
          <a:r>
            <a:rPr lang="it-IT" sz="1100" b="0" i="0" cap="small" baseline="0">
              <a:solidFill>
                <a:schemeClr val="dk1"/>
              </a:solidFill>
              <a:effectLst/>
              <a:latin typeface="+mn-lt"/>
              <a:ea typeface="+mn-ea"/>
              <a:cs typeface="+mn-cs"/>
            </a:rPr>
            <a:t>SU RESTA LUZ. SE RECUPERIAMO PALLA PRONTI A SFRUTTARE LA RIPARTENZA IN VELOCITA' SULLE FASCE.</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RIGORI: ERIS - NICO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PUNIZIONI: ERIS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 ANNO SCORSO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34" name="CasellaDiTesto 33"/>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5" name="CasellaDiTesto 34"/>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6" name="CasellaDiTesto 35"/>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7" name="CasellaDiTesto 3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8" name="CasellaDiTesto 3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2" name="CasellaDiTesto 4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3" name="CasellaDiTesto 4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4" name="CasellaDiTesto 4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5" name="CasellaDiTesto 4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6" name="CasellaDiTesto 4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0" name="CasellaDiTesto 49"/>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1" name="CasellaDiTesto 50"/>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2" name="CasellaDiTesto 51"/>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3" name="CasellaDiTesto 5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4" name="CasellaDiTesto 5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5" name="CasellaDiTesto 5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58" name="CasellaDiTesto 5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59" name="CasellaDiTesto 5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1" name="CasellaDiTesto 6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2" name="CasellaDiTesto 6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3" name="CasellaDiTesto 6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47625</xdr:rowOff>
    </xdr:from>
    <xdr:to>
      <xdr:col>8</xdr:col>
      <xdr:colOff>400050</xdr:colOff>
      <xdr:row>133</xdr:row>
      <xdr:rowOff>105833</xdr:rowOff>
    </xdr:to>
    <xdr:sp macro="" textlink="">
      <xdr:nvSpPr>
        <xdr:cNvPr id="65" name="CasellaDiTesto 64"/>
        <xdr:cNvSpPr txBox="1"/>
      </xdr:nvSpPr>
      <xdr:spPr>
        <a:xfrm>
          <a:off x="47625" y="386292"/>
          <a:ext cx="5199592" cy="211719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FINORA PERCORSO NETTO: SEMPRE BOTTINO PIENO. VUOL DIRE CHE ABBIAMO LAVORATO BENE E CHE SIAMO FORTI E' VERO, MA PER VINCERE BISOGNA RESTARE UMILI E AVERE FAME. NEL MOMENTO IN CUI NON METTEREMO IN CAMPO VOGLIA E CATTIVERIA NON SI ANDRA' DA NESSUNA PARTE. </a:t>
          </a:r>
        </a:p>
        <a:p>
          <a:r>
            <a:rPr lang="it-IT" sz="1100" u="none" cap="small" baseline="0">
              <a:solidFill>
                <a:schemeClr val="dk1"/>
              </a:solidFill>
              <a:latin typeface="+mn-lt"/>
              <a:ea typeface="+mn-ea"/>
              <a:cs typeface="+mn-cs"/>
            </a:rPr>
            <a:t>VE LA DICO OGGI QUESTA COSA PERCHE' SULLA CARTA QUALCUNO DI VOI POTREBBE PENSARE DI AVERE VITA FACILE OGGI...MA SI SBAGLIA DI GROSSO. RAGA, I MONTANARI PICCHIANO E NON MOLLANO MAI, FANNO DELLA GRINTA LA LORO ARMA VINCENTE PERCIO' OGGI BISOGNA ADEGUARSI: C'E' BISOGNO DI LASCIARE TUTTO IN CAMPO, I CAMBI CI SONO. VI VOGLIO AGGRESSIVI SU OGNI PALLONE.</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PARTIRE FORTE COME SEMPRE: LA PARTITA DOBBIAMO FARLA NOI, CERCARE DI GESTIRE IL PALLEGGIO ED IL POSSESSO NELLA LORO META' CAMPO. </a:t>
          </a:r>
          <a:r>
            <a:rPr lang="it-IT" sz="1100" b="1" u="none" cap="small" baseline="0">
              <a:solidFill>
                <a:schemeClr val="dk1"/>
              </a:solidFill>
              <a:latin typeface="+mn-lt"/>
              <a:ea typeface="+mn-ea"/>
              <a:cs typeface="+mn-cs"/>
            </a:rPr>
            <a:t>USARE LA </a:t>
          </a:r>
          <a:r>
            <a:rPr lang="it-IT" sz="1100" b="1" cap="small" baseline="0">
              <a:solidFill>
                <a:schemeClr val="dk1"/>
              </a:solidFill>
              <a:effectLst/>
              <a:latin typeface="+mn-lt"/>
              <a:ea typeface="+mn-ea"/>
              <a:cs typeface="+mn-cs"/>
            </a:rPr>
            <a:t>TESTA E PRESTARE ATTENZIONE</a:t>
          </a:r>
          <a:r>
            <a:rPr lang="it-IT" sz="1100" b="0" cap="small" baseline="0">
              <a:solidFill>
                <a:schemeClr val="dk1"/>
              </a:solidFill>
              <a:effectLst/>
              <a:latin typeface="+mn-lt"/>
              <a:ea typeface="+mn-ea"/>
              <a:cs typeface="+mn-cs"/>
            </a:rPr>
            <a:t> AI PARTICOLARI. SI DIVENTA SQAUDRA CERCANDO DI MIGLIORARE NEI DETTAGLI.</a:t>
          </a:r>
          <a:endParaRPr lang="it-IT" sz="1100" cap="small" baseline="0">
            <a:solidFill>
              <a:schemeClr val="dk1"/>
            </a:solidFill>
            <a:effectLst/>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GUERRO, MEGLIO, GIAN, ABI/ FELIX, VITTO, ERIS, MAIC/ VENTU, ZI</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COL 4 4 2 E' FONDAMENTALE UNA COSA: IN POSSESSO PALLA NOSTRO </a:t>
          </a:r>
          <a:r>
            <a:rPr kumimoji="0" lang="it-IT" sz="1100" b="1" i="0" u="sng" strike="noStrike" kern="0" cap="small" spc="0" normalizeH="0" baseline="0" noProof="0">
              <a:ln>
                <a:noFill/>
              </a:ln>
              <a:solidFill>
                <a:prstClr val="black"/>
              </a:solidFill>
              <a:effectLst/>
              <a:uLnTx/>
              <a:uFillTx/>
              <a:latin typeface="+mn-lt"/>
              <a:ea typeface="+mn-ea"/>
              <a:cs typeface="+mn-cs"/>
            </a:rPr>
            <a:t>DOBBIAMO ACCORCIARE LA SQUADRA E STARE ALTI SE NO CI SPACCHIAMO IN DUE TRONCONI</a:t>
          </a:r>
          <a:r>
            <a:rPr kumimoji="0" lang="it-IT" sz="1100" b="0" i="0" u="none" strike="noStrike" kern="0" cap="small" spc="0" normalizeH="0" baseline="0" noProof="0">
              <a:ln>
                <a:noFill/>
              </a:ln>
              <a:solidFill>
                <a:prstClr val="black"/>
              </a:solidFill>
              <a:effectLst/>
              <a:uLnTx/>
              <a:uFillTx/>
              <a:latin typeface="+mn-lt"/>
              <a:ea typeface="+mn-ea"/>
              <a:cs typeface="+mn-cs"/>
            </a:rPr>
            <a:t>. QUINDI DIFESA ALTA E GIRO PALLA VELOCE NELLA META' CAMPO AVVERSARIA.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FASE DI NON POSSESSO INVECE VOGLIO TUTTI DIETRO LA LINEA DEL PALLONE A COMINCIARE DAGLI ATTACCANTI: ZI GUARDO TE, MA VALE PER TUTTI: VIETATO PASSEGGIARE PER IL CAMPO OGGI, SI CORRE SEMPRE, QUANDO LA BENZINA FINISCE C'E' IL CAMBIO.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 CENTRALI HANNO PIEDE E TESTA PER FARE PARTIRE IL GIOCO DA DIETRO, QUINDI PROVA SE C'E' SPAZIO LA VERTICALE PER LE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UNA RACCOMANDAZIONE: DAVANTI HANNO IL CENTRAVANTI SOFFIENTINI  CHE E' MOLTO MOLTO BRAVO,FISICAMENTE ALTO MA AGILE. MASSIMA ATTENZIONE E NON BISOGNA CONCEDERGLI NEANCHE MEZZO METRO.</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E ERIS VORREI VEDERE SMISTARE IL GIOCO E PRESIDIARE LA POSIZIONE TENENDO LE DISTANZE FRA I REPARTI, E LE CATENE LATERALI TERZINO-ESTERNO MUOVERSI IN MANIERA COORDINATA  CERCANDO LA SOVRAPPOSIZIONE, POSSIBILMENTE ARRIVANDO AL CROSS DA FONDO CAMPO PER LE DUE PUNTE: LA DAVANTI ABBIAMO DUE PRIME PUNTE. </a:t>
          </a:r>
        </a:p>
        <a:p>
          <a:r>
            <a:rPr kumimoji="0" lang="it-IT" sz="1100" b="0" i="0" u="none" strike="noStrike" kern="0" cap="small" spc="0" normalizeH="0" baseline="0" noProof="0">
              <a:ln>
                <a:noFill/>
              </a:ln>
              <a:solidFill>
                <a:prstClr val="black"/>
              </a:solidFill>
              <a:effectLst/>
              <a:uLnTx/>
              <a:uFillTx/>
              <a:latin typeface="+mn-lt"/>
              <a:ea typeface="+mn-ea"/>
              <a:cs typeface="+mn-cs"/>
            </a:rPr>
            <a:t>I MOVIMENTI SONO QUELLI CHE PROVIAMO DA INIZIO ANNO, IL TERZINO PUO' GIOCARE SULL'ALA DAVANTI A LUI O SUL CENTROCAMPISTA. POI PUO' SOVRAPPORRE LUI O LA STESSA ALA ATTACCA LA PROFONDITA'. CHIARO SE VA IL TERZINO E' NECESSARIA ADEGUATA COPERTURA.</a:t>
          </a:r>
        </a:p>
        <a:p>
          <a:r>
            <a:rPr kumimoji="0" lang="it-IT" sz="1100" b="0" i="0" u="none" strike="noStrike" kern="0" cap="small" spc="0" normalizeH="0" baseline="0" noProof="0">
              <a:ln>
                <a:noFill/>
              </a:ln>
              <a:solidFill>
                <a:prstClr val="black"/>
              </a:solidFill>
              <a:effectLst/>
              <a:uLnTx/>
              <a:uFillTx/>
              <a:latin typeface="+mn-lt"/>
              <a:ea typeface="+mn-ea"/>
              <a:cs typeface="+mn-cs"/>
            </a:rPr>
            <a:t>In area il centravanti si posiziona in attesa del cross, stringendo sul primo palo e coperto alle spalle dall’ala opposta che riempie lo spazio in area, il quale a sua volta è sostituito in fascia dal terzino salito fin sulla linea d’attacco. Nel frattempo, almeno uno dei due centrocampisti è posizionato subito fuori dall’area per eventuali ribattute. </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1" i="0" u="none" strike="noStrike" kern="0" cap="small" spc="0" normalizeH="0" baseline="0" noProof="0">
              <a:ln>
                <a:noFill/>
              </a:ln>
              <a:solidFill>
                <a:prstClr val="black"/>
              </a:solidFill>
              <a:effectLst/>
              <a:uLnTx/>
              <a:uFillTx/>
              <a:latin typeface="+mn-lt"/>
              <a:ea typeface="+mn-ea"/>
              <a:cs typeface="+mn-cs"/>
            </a:rPr>
            <a:t>IL 4/4/2 SE INTERPRETATO BENE E' PER ME UN MODULO VALIDISSIMO: FONDAMENTALE PERO' E' CHE LA SQUADRA SIA CORTA. </a:t>
          </a:r>
          <a:r>
            <a:rPr kumimoji="0" lang="it-IT" sz="1100" b="0" i="0" u="none" strike="noStrike" kern="0" cap="small" spc="0" normalizeH="0" baseline="0" noProof="0">
              <a:ln>
                <a:noFill/>
              </a:ln>
              <a:solidFill>
                <a:prstClr val="black"/>
              </a:solidFill>
              <a:effectLst/>
              <a:uLnTx/>
              <a:uFillTx/>
              <a:latin typeface="+mn-lt"/>
              <a:ea typeface="+mn-ea"/>
              <a:cs typeface="+mn-cs"/>
            </a:rPr>
            <a:t>SE NO SI CREANO BUCHI TRA LE LINEE E SI RISCHIANO CONTROPIEDI. </a:t>
          </a:r>
          <a:r>
            <a:rPr kumimoji="0" lang="it-IT" sz="1100" b="1" i="0" u="none" strike="noStrike" kern="0" cap="small" spc="0" normalizeH="0" baseline="0" noProof="0">
              <a:ln>
                <a:noFill/>
              </a:ln>
              <a:solidFill>
                <a:prstClr val="black"/>
              </a:solidFill>
              <a:effectLst/>
              <a:uLnTx/>
              <a:uFillTx/>
              <a:latin typeface="+mn-lt"/>
              <a:ea typeface="+mn-ea"/>
              <a:cs typeface="+mn-cs"/>
            </a:rPr>
            <a:t>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r>
            <a:rPr lang="it-IT" sz="1100" cap="small" baseline="0">
              <a:solidFill>
                <a:schemeClr val="dk1"/>
              </a:solidFill>
              <a:effectLst/>
              <a:latin typeface="+mn-lt"/>
              <a:ea typeface="+mn-ea"/>
              <a:cs typeface="+mn-cs"/>
            </a:rPr>
            <a:t>I CC DEVONO SFALSARSI E ACCOMPAGNARE L'AZIONE, VIETATO </a:t>
          </a:r>
          <a:r>
            <a:rPr lang="it-IT" sz="1100" b="1" cap="small" baseline="0">
              <a:solidFill>
                <a:schemeClr val="dk1"/>
              </a:solidFill>
              <a:effectLst/>
              <a:latin typeface="+mn-lt"/>
              <a:ea typeface="+mn-ea"/>
              <a:cs typeface="+mn-cs"/>
            </a:rPr>
            <a:t>FARSI TIRARE FUORI POSIZIONE</a:t>
          </a:r>
          <a:r>
            <a:rPr lang="it-IT" sz="1100" cap="small" baseline="0">
              <a:solidFill>
                <a:schemeClr val="dk1"/>
              </a:solidFill>
              <a:effectLst/>
              <a:latin typeface="+mn-lt"/>
              <a:ea typeface="+mn-ea"/>
              <a:cs typeface="+mn-cs"/>
            </a:rPr>
            <a:t> GIOCATE SEMPLICI: </a:t>
          </a:r>
        </a:p>
        <a:p>
          <a:r>
            <a:rPr lang="it-IT" sz="1100" cap="small" baseline="0">
              <a:solidFill>
                <a:schemeClr val="dk1"/>
              </a:solidFill>
              <a:effectLst/>
              <a:latin typeface="+mn-lt"/>
              <a:ea typeface="+mn-ea"/>
              <a:cs typeface="+mn-cs"/>
            </a:rPr>
            <a:t>TERZINO-CC-ALA-CC/TERZINO-CAMBIO CAMPO</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PROVARE A VERTICALIZZARE PER IL</a:t>
          </a:r>
          <a:r>
            <a:rPr lang="it-IT" sz="1100" b="1" cap="small" baseline="0">
              <a:solidFill>
                <a:schemeClr val="dk1"/>
              </a:solidFill>
              <a:effectLst/>
              <a:latin typeface="+mn-lt"/>
              <a:ea typeface="+mn-ea"/>
              <a:cs typeface="+mn-cs"/>
            </a:rPr>
            <a:t> CENTRAVANTI.</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MANTENERE LE DISTANZE TRA I REPARTI E IN COPERTURA.</a:t>
          </a:r>
        </a:p>
        <a:p>
          <a:pPr eaLnBrk="1" fontAlgn="auto" latinLnBrk="0" hangingPunct="1"/>
          <a:r>
            <a:rPr lang="it-IT" sz="1100" b="1" i="0" cap="small" baseline="0">
              <a:solidFill>
                <a:schemeClr val="dk1"/>
              </a:solidFill>
              <a:effectLst/>
              <a:latin typeface="+mn-lt"/>
              <a:ea typeface="+mn-ea"/>
              <a:cs typeface="+mn-cs"/>
            </a:rPr>
            <a:t>FONDAMENTALE NON PERDERE PALLE BANALI SOPRATTUTTO IN DISIMPEGNO SERVE PRECISIONE</a:t>
          </a:r>
          <a:r>
            <a:rPr lang="it-IT" sz="1100" b="0" i="0" cap="small" baseline="0">
              <a:solidFill>
                <a:schemeClr val="dk1"/>
              </a:solidFill>
              <a:effectLst/>
              <a:latin typeface="+mn-lt"/>
              <a:ea typeface="+mn-ea"/>
              <a:cs typeface="+mn-cs"/>
            </a:rPr>
            <a:t>. </a:t>
          </a:r>
          <a:endParaRPr lang="it-IT" sz="1100" b="1" i="0" cap="small"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schemeClr val="dk1"/>
              </a:solidFill>
              <a:effectLst/>
              <a:uLnTx/>
              <a:uFillTx/>
              <a:latin typeface="+mn-lt"/>
              <a:ea typeface="+mn-ea"/>
              <a:cs typeface="+mn-cs"/>
            </a:rPr>
            <a:t>ZI E VENTU</a:t>
          </a:r>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GIOCARE VICINI E CERCARE GLI UNO/DUE. CERCARE LE APERTURE SULLE FASCE E PREDISPORSI A CENTRO AREA PER RICEVERE I CROSS. VOGLIO DUE PUNTE CHE PRESIDIANO LA ZONA CENTRALE, SULLE ALI AGIRANNO MAIC E FELIX</a:t>
          </a:r>
        </a:p>
        <a:p>
          <a:pPr eaLnBrk="1" fontAlgn="auto" latinLnBrk="0" hangingPunct="1"/>
          <a:r>
            <a:rPr lang="it-IT" sz="1100" b="0" i="0" cap="small" baseline="0">
              <a:solidFill>
                <a:schemeClr val="dk1"/>
              </a:solidFill>
              <a:effectLst/>
              <a:latin typeface="+mn-lt"/>
              <a:ea typeface="+mn-ea"/>
              <a:cs typeface="+mn-cs"/>
            </a:rPr>
            <a:t>VI ALTERNATE A VENIRE INCONTRO A PRENDERE IL PALLONE: ZI NON APRIRTI. VI VOGLIO VICINI OGGI.</a:t>
          </a:r>
        </a:p>
        <a:p>
          <a:pPr eaLnBrk="1" fontAlgn="auto" latinLnBrk="0" hangingPunct="1"/>
          <a:r>
            <a:rPr lang="it-IT" sz="1100" b="0" i="0" cap="small" baseline="0">
              <a:solidFill>
                <a:schemeClr val="dk1"/>
              </a:solidFill>
              <a:effectLst/>
              <a:latin typeface="+mn-lt"/>
              <a:ea typeface="+mn-ea"/>
              <a:cs typeface="+mn-cs"/>
            </a:rPr>
            <a:t>TENETE SU' LA PALLA. E RICORDATEVI CHE CON LA GIOCATA SEMPLICE SPESSO SI ARRIVA IN PORTA.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VOGLIO TUTTI DIETRO LA LINEA DELLA PALLA IN FASE DI NON POSSESSO </a:t>
          </a:r>
          <a:endParaRPr lang="it-IT">
            <a:effectLst/>
          </a:endParaRPr>
        </a:p>
        <a:p>
          <a:pPr eaLnBrk="1" fontAlgn="auto" latinLnBrk="0" hangingPunct="1"/>
          <a:r>
            <a:rPr lang="it-IT" sz="1100" b="0" i="0" cap="small" baseline="0">
              <a:solidFill>
                <a:schemeClr val="dk1"/>
              </a:solidFill>
              <a:effectLst/>
              <a:latin typeface="+mn-lt"/>
              <a:ea typeface="+mn-ea"/>
              <a:cs typeface="+mn-cs"/>
            </a:rPr>
            <a:t>VENTU RIENTRI A SALTARE IN AREA SULLE PALLE INATTIVE A SFAVORE. SU RESTANO FELIX E ZI. SE RECUPERIAMO PALLA PRONTI A SFRUTTARE LA RIPARTENZA IN VELOCITA' SULLE FASCE.</a:t>
          </a:r>
          <a:endParaRPr lang="it-IT">
            <a:effectLst/>
          </a:endParaRP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RIGORI: ERIS/ZI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PUNIZIONI: ERIS/ZI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 ANNO SCORSO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107</xdr:row>
      <xdr:rowOff>154781</xdr:rowOff>
    </xdr:to>
    <xdr:sp macro="" textlink="">
      <xdr:nvSpPr>
        <xdr:cNvPr id="6" name="CasellaDiTesto 5"/>
        <xdr:cNvSpPr txBox="1"/>
      </xdr:nvSpPr>
      <xdr:spPr>
        <a:xfrm>
          <a:off x="47625" y="371476"/>
          <a:ext cx="5131594" cy="176188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SIAMO FERMI DA DUE SETTIMANE, VORREI RIPRENDERE DA DOVE ABBIAMO LASCIATO: 3 PUNTI, PROSEGUIRE A METTERE FIENO IN CASCINA RAGAZZI. QUINDI GRINTA E SOLITA PARTENZA FORTE CON L'IDEA FISSA DI RIENTRARE QUI VINCENTI. LO SAPPIAMO TUTTI CHE PER FARE BENE DOBBIAMO GIOCARE AGGRESSIVI DA SUBITO. BARICENTRO ALTO E PROVIAMO A SCHIACCIARLI NELLA LORO META'. SOLITO SISTEMA DI GIOCO 442 IN LINEA.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MAURI, GIAN, ABI/ LUZ, WALLY, CAP, MAIC/ VENTU, BREV.</a:t>
          </a:r>
          <a:endParaRPr lang="it-IT"/>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E MAURI</a:t>
          </a:r>
          <a:r>
            <a:rPr lang="it-IT" sz="1100" cap="small" baseline="0">
              <a:solidFill>
                <a:schemeClr val="dk1"/>
              </a:solidFill>
              <a:latin typeface="+mn-lt"/>
              <a:ea typeface="+mn-ea"/>
              <a:cs typeface="+mn-cs"/>
            </a:rPr>
            <a:t>. TENIAMO</a:t>
          </a:r>
          <a:r>
            <a:rPr lang="it-IT" sz="1100" b="1" cap="small">
              <a:solidFill>
                <a:schemeClr val="dk1"/>
              </a:solidFill>
              <a:latin typeface="+mn-lt"/>
              <a:ea typeface="+mn-ea"/>
              <a:cs typeface="+mn-cs"/>
            </a:rPr>
            <a:t> LA LINEA ALTA, </a:t>
          </a:r>
          <a:r>
            <a:rPr lang="it-IT" sz="1100" b="0" cap="small">
              <a:solidFill>
                <a:schemeClr val="dk1"/>
              </a:solidFill>
              <a:latin typeface="+mn-lt"/>
              <a:ea typeface="+mn-ea"/>
              <a:cs typeface="+mn-cs"/>
            </a:rPr>
            <a:t>PIU' ALTA POSSIBILE</a:t>
          </a:r>
          <a:r>
            <a:rPr lang="it-IT" sz="1100" cap="small">
              <a:solidFill>
                <a:schemeClr val="dk1"/>
              </a:solidFill>
              <a:latin typeface="+mn-lt"/>
              <a:ea typeface="+mn-ea"/>
              <a:cs typeface="+mn-cs"/>
            </a:rPr>
            <a:t>, VOGLIO CHE GIOCHIAMO NELLA LORO META' CAMPO. BISOGNA</a:t>
          </a:r>
          <a:r>
            <a:rPr lang="it-IT" sz="1100" cap="small" baseline="0">
              <a:solidFill>
                <a:schemeClr val="dk1"/>
              </a:solidFill>
              <a:latin typeface="+mn-lt"/>
              <a:ea typeface="+mn-ea"/>
              <a:cs typeface="+mn-cs"/>
            </a:rPr>
            <a:t> CHE CI SFORZIAMO DI </a:t>
          </a:r>
          <a:r>
            <a:rPr lang="it-IT" sz="1100" b="1" cap="small" baseline="0">
              <a:solidFill>
                <a:schemeClr val="dk1"/>
              </a:solidFill>
              <a:latin typeface="+mn-lt"/>
              <a:ea typeface="+mn-ea"/>
              <a:cs typeface="+mn-cs"/>
            </a:rPr>
            <a:t>ACCORCIARE E SALIRE NON APPENA C'E' LA POSSIBILITA</a:t>
          </a:r>
          <a:r>
            <a:rPr lang="it-IT" sz="1100" cap="small" baseline="0">
              <a:solidFill>
                <a:schemeClr val="dk1"/>
              </a:solidFill>
              <a:latin typeface="+mn-lt"/>
              <a:ea typeface="+mn-ea"/>
              <a:cs typeface="+mn-cs"/>
            </a:rPr>
            <a:t>', VOGLIO UNA SQUADRA CORTA.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CAPITOLO TERZINI: </a:t>
          </a:r>
          <a:r>
            <a:rPr lang="it-IT" sz="1100" b="0" cap="small" baseline="0">
              <a:solidFill>
                <a:schemeClr val="dk1"/>
              </a:solidFill>
              <a:latin typeface="+mn-lt"/>
              <a:ea typeface="+mn-ea"/>
              <a:cs typeface="+mn-cs"/>
            </a:rPr>
            <a:t>A CASINA NON SONO STATO PER NIENTE SODDISFATTO DEI MOVIMENTI E DEL GIOCO IN FASCIA NEL PRIMO TEMPO. LE GIOCATE CHE AVETE A DISPOSIZIONE SONO DI MASSIMA QUESTE DUE: SCARICO SU CC O SU ALA </a:t>
          </a:r>
          <a:r>
            <a:rPr lang="it-IT" sz="1100" b="1" cap="small" baseline="0">
              <a:solidFill>
                <a:schemeClr val="dk1"/>
              </a:solidFill>
              <a:latin typeface="+mn-lt"/>
              <a:ea typeface="+mn-ea"/>
              <a:cs typeface="+mn-cs"/>
            </a:rPr>
            <a:t>E MI PROPONGO (SE ANCHE LA PALLA NON CI VIENE GIOCATA IL NOSTRO MOVIMENTO CREA SPAZIO PER ALTRE GIOCATE, RICORDIAMOCELO SEMPRE), SE NON C'E SPAZIO PER UNA GIOCATA SICURA RIPARTO COL GIRO PALLA. </a:t>
          </a:r>
          <a:r>
            <a:rPr lang="it-IT" sz="1100" b="0" cap="small" baseline="0">
              <a:solidFill>
                <a:schemeClr val="dk1"/>
              </a:solidFill>
              <a:latin typeface="+mn-lt"/>
              <a:ea typeface="+mn-ea"/>
              <a:cs typeface="+mn-cs"/>
            </a:rPr>
            <a:t>FINE DELLE TRASMISSIONI. I LANCI LI LASCIAMO FARE AD ALTRI, NOI DOBBIAMO PROPORCI PER ARRIVARE SUL FONDO E METTERLA IN MEZZO.</a:t>
          </a:r>
        </a:p>
        <a:p>
          <a:r>
            <a:rPr lang="it-IT" sz="1100" b="1" cap="small">
              <a:solidFill>
                <a:schemeClr val="dk1"/>
              </a:solidFill>
              <a:latin typeface="+mn-lt"/>
              <a:ea typeface="+mn-ea"/>
              <a:cs typeface="+mn-cs"/>
            </a:rPr>
            <a:t>VORREI</a:t>
          </a:r>
          <a:r>
            <a:rPr lang="it-IT" sz="1100" b="1" cap="small" baseline="0">
              <a:solidFill>
                <a:schemeClr val="dk1"/>
              </a:solidFill>
              <a:latin typeface="+mn-lt"/>
              <a:ea typeface="+mn-ea"/>
              <a:cs typeface="+mn-cs"/>
            </a:rPr>
            <a:t> VEDERE UN </a:t>
          </a:r>
          <a:r>
            <a:rPr lang="it-IT" sz="1100" b="1" cap="small">
              <a:solidFill>
                <a:schemeClr val="dk1"/>
              </a:solidFill>
              <a:latin typeface="+mn-lt"/>
              <a:ea typeface="+mn-ea"/>
              <a:cs typeface="+mn-cs"/>
            </a:rPr>
            <a:t>GIRO PALLA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VELOCE</a:t>
          </a:r>
          <a:r>
            <a:rPr lang="it-IT" sz="1100" cap="small">
              <a:solidFill>
                <a:schemeClr val="dk1"/>
              </a:solidFill>
              <a:latin typeface="+mn-lt"/>
              <a:ea typeface="+mn-ea"/>
              <a:cs typeface="+mn-cs"/>
            </a:rPr>
            <a:t>,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IN CASA  SU UN CAMPO GRANDE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 </a:t>
          </a:r>
        </a:p>
        <a:p>
          <a:pPr marL="0" marR="0" indent="0" defTabSz="914400" eaLnBrk="1" fontAlgn="auto" latinLnBrk="0" hangingPunct="1">
            <a:lnSpc>
              <a:spcPct val="100000"/>
            </a:lnSpc>
            <a:spcBef>
              <a:spcPts val="0"/>
            </a:spcBef>
            <a:spcAft>
              <a:spcPts val="0"/>
            </a:spcAft>
            <a:buClrTx/>
            <a:buSzTx/>
            <a:buFontTx/>
            <a:buNone/>
            <a:tabLst/>
            <a:defRPr/>
          </a:pPr>
          <a:r>
            <a:rPr lang="it-IT" sz="1100" b="1" baseline="0">
              <a:solidFill>
                <a:schemeClr val="dk1"/>
              </a:solidFill>
              <a:latin typeface="+mn-lt"/>
              <a:ea typeface="+mn-ea"/>
              <a:cs typeface="+mn-cs"/>
            </a:rPr>
            <a:t>VOGLIO SEMPRE UNO CHE ACCORCI SULLA RESPINTA DEL PORTIERE</a:t>
          </a:r>
          <a:r>
            <a:rPr lang="it-IT" sz="1100" b="0" baseline="0">
              <a:solidFill>
                <a:schemeClr val="dk1"/>
              </a:solidFill>
              <a:latin typeface="+mn-lt"/>
              <a:ea typeface="+mn-ea"/>
              <a:cs typeface="+mn-cs"/>
            </a:rPr>
            <a:t> SULLE PUNIZIONI.</a:t>
          </a:r>
          <a:endParaRPr lang="it-IT"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E NON CONCEDIAMO PUNIZIONI DEL CAZZO EH.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CAP E WALLY VORREI VEDERE SMISTARE IL GIOCO E PRESIDIARE LA POSIZIONE </a:t>
          </a:r>
          <a:r>
            <a:rPr lang="it-IT" sz="1100" b="1" cap="small" baseline="0">
              <a:solidFill>
                <a:schemeClr val="dk1"/>
              </a:solidFill>
              <a:latin typeface="+mn-lt"/>
              <a:ea typeface="+mn-ea"/>
              <a:cs typeface="+mn-cs"/>
            </a:rPr>
            <a:t>TENENDO LE DISTANZE FRA I REPARTI</a:t>
          </a:r>
          <a:r>
            <a:rPr lang="it-IT" sz="1100" cap="small" baseline="0">
              <a:solidFill>
                <a:schemeClr val="dk1"/>
              </a:solidFill>
              <a:latin typeface="+mn-lt"/>
              <a:ea typeface="+mn-ea"/>
              <a:cs typeface="+mn-cs"/>
            </a:rPr>
            <a:t>, E LE CATENE LATERALI TERZINO-ESTERNO MUOVERSI IN MANIERA COORDINATA  CERCANDO LA SOVRAPPOSIZIONE, POSSIBILMENTE ARRIVANDO AL CROSS DA FONDO CAMPO PER LE DUE PUNTE: LA DAVANTI ABBIAMO DUE PRIME PUNTE.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PRECISIONE IN FASE DI DISIMPEGNO. </a:t>
          </a:r>
          <a:r>
            <a:rPr lang="it-IT" sz="1100" cap="small" baseline="0">
              <a:solidFill>
                <a:schemeClr val="dk1"/>
              </a:solidFill>
              <a:latin typeface="+mn-lt"/>
              <a:ea typeface="+mn-ea"/>
              <a:cs typeface="+mn-cs"/>
            </a:rPr>
            <a:t>PERSA PALLA PRESSING IMMEDIATO SUL POSSESSORE DI PALLA.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MAI BUTTARE VIA IL PALLONE, RICERCA COSTANTE DEL GIOCO PALLA A TERRA.</a:t>
          </a:r>
        </a:p>
        <a:p>
          <a:pPr marL="0" marR="0" indent="0" defTabSz="914400" eaLnBrk="1" fontAlgn="auto" latinLnBrk="0" hangingPunct="1">
            <a:lnSpc>
              <a:spcPct val="100000"/>
            </a:lnSpc>
            <a:spcBef>
              <a:spcPts val="0"/>
            </a:spcBef>
            <a:spcAft>
              <a:spcPts val="0"/>
            </a:spcAft>
            <a:buClrTx/>
            <a:buSzTx/>
            <a:buFontTx/>
            <a:buNone/>
            <a:tabLst/>
            <a:defRPr/>
          </a:pPr>
          <a:r>
            <a:rPr lang="it-IT"/>
            <a:t>FONDAMENTALE PERO' E' CHE LA SQUADRA SIA CORTA. SE NO SI CREANO BUCHI TRA LE LINEE E SI RISCHIANO CONTROPIEDI. 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pPr marL="0" marR="0" indent="0" defTabSz="914400" eaLnBrk="1" fontAlgn="auto" latinLnBrk="0" hangingPunct="1">
            <a:lnSpc>
              <a:spcPct val="100000"/>
            </a:lnSpc>
            <a:spcBef>
              <a:spcPts val="0"/>
            </a:spcBef>
            <a:spcAft>
              <a:spcPts val="0"/>
            </a:spcAft>
            <a:buClrTx/>
            <a:buSzTx/>
            <a:buFontTx/>
            <a:buNone/>
            <a:tabLst/>
            <a:defRPr/>
          </a:pPr>
          <a:r>
            <a:rPr lang="it-IT"/>
            <a:t>I CC DEVONO SFALSARSI E ACCOMPAGNARE L'AZIONE, VIETATO FARSI TIRARE FUORI POSIZIONE GIOCATE SEMPLICI: </a:t>
          </a:r>
        </a:p>
        <a:p>
          <a:pPr marL="0" marR="0" indent="0" defTabSz="914400" eaLnBrk="1" fontAlgn="auto" latinLnBrk="0" hangingPunct="1">
            <a:lnSpc>
              <a:spcPct val="100000"/>
            </a:lnSpc>
            <a:spcBef>
              <a:spcPts val="0"/>
            </a:spcBef>
            <a:spcAft>
              <a:spcPts val="0"/>
            </a:spcAft>
            <a:buClrTx/>
            <a:buSzTx/>
            <a:buFontTx/>
            <a:buNone/>
            <a:tabLst/>
            <a:defRPr/>
          </a:pPr>
          <a:r>
            <a:rPr lang="it-IT"/>
            <a:t>TERZINO-CC-ALA-CC/TERZINO-CAMBIO CAMPO</a:t>
          </a:r>
        </a:p>
        <a:p>
          <a:pPr marL="0" marR="0" indent="0" defTabSz="914400" eaLnBrk="1" fontAlgn="auto" latinLnBrk="0" hangingPunct="1">
            <a:lnSpc>
              <a:spcPct val="100000"/>
            </a:lnSpc>
            <a:spcBef>
              <a:spcPts val="0"/>
            </a:spcBef>
            <a:spcAft>
              <a:spcPts val="0"/>
            </a:spcAft>
            <a:buClrTx/>
            <a:buSzTx/>
            <a:buFontTx/>
            <a:buNone/>
            <a:tabLst/>
            <a:defRPr/>
          </a:pPr>
          <a:r>
            <a:rPr lang="it-IT"/>
            <a:t>1)  </a:t>
          </a:r>
          <a:r>
            <a:rPr lang="it-IT" b="1"/>
            <a:t>PROVARE SPESSO IL CAMBIO CAMPO PER ALLARGARE IL GIOCO IN MANIERA VELOCE, SULLE ALI </a:t>
          </a:r>
        </a:p>
        <a:p>
          <a:pPr marL="0" marR="0" indent="0" defTabSz="914400" eaLnBrk="1" fontAlgn="auto" latinLnBrk="0" hangingPunct="1">
            <a:lnSpc>
              <a:spcPct val="100000"/>
            </a:lnSpc>
            <a:spcBef>
              <a:spcPts val="0"/>
            </a:spcBef>
            <a:spcAft>
              <a:spcPts val="0"/>
            </a:spcAft>
            <a:buClrTx/>
            <a:buSzTx/>
            <a:buFontTx/>
            <a:buNone/>
            <a:tabLst/>
            <a:defRPr/>
          </a:pPr>
          <a:r>
            <a:rPr lang="it-IT"/>
            <a:t>2)  PROVARE A VERTICALIZZARE PER IL CENTRAVANTI.</a:t>
          </a:r>
        </a:p>
        <a:p>
          <a:pPr marL="0" marR="0" indent="0" defTabSz="914400" eaLnBrk="1" fontAlgn="auto" latinLnBrk="0" hangingPunct="1">
            <a:lnSpc>
              <a:spcPct val="100000"/>
            </a:lnSpc>
            <a:spcBef>
              <a:spcPts val="0"/>
            </a:spcBef>
            <a:spcAft>
              <a:spcPts val="0"/>
            </a:spcAft>
            <a:buClrTx/>
            <a:buSzTx/>
            <a:buFontTx/>
            <a:buNone/>
            <a:tabLst/>
            <a:defRPr/>
          </a:pP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a:t>
          </a:r>
          <a:r>
            <a:rPr lang="it-IT" sz="1100" b="1" cap="small" baseline="0">
              <a:solidFill>
                <a:schemeClr val="dk1"/>
              </a:solidFill>
              <a:latin typeface="+mn-lt"/>
              <a:ea typeface="+mn-ea"/>
              <a:cs typeface="+mn-cs"/>
            </a:rPr>
            <a:t> E BREV, GIOCHIAMO CON DUE  CENTRAVANTI</a:t>
          </a:r>
          <a:r>
            <a:rPr lang="it-IT" sz="1100" cap="small" baseline="0">
              <a:solidFill>
                <a:schemeClr val="dk1"/>
              </a:solidFill>
              <a:latin typeface="+mn-lt"/>
              <a:ea typeface="+mn-ea"/>
              <a:cs typeface="+mn-cs"/>
            </a:rPr>
            <a:t>. GIOCARE VICINI E CERCARE GLI UNO/DUE. CERCARE LE APERTURE SULLE FASCE E PREDISPORSI A CENTRO AREA PER RICEVERE I CROSS. VOGLIO DUE PUNTE CHE PRESIDIANO LA ZONA CENTRALE, SULLE ALI AGIRANNO MAIC E LUZ</a:t>
          </a:r>
        </a:p>
        <a:p>
          <a:r>
            <a:rPr lang="it-IT" sz="1100" cap="small" baseline="0">
              <a:solidFill>
                <a:schemeClr val="dk1"/>
              </a:solidFill>
              <a:latin typeface="+mn-lt"/>
              <a:ea typeface="+mn-ea"/>
              <a:cs typeface="+mn-cs"/>
            </a:rPr>
            <a:t>VI ALTERNATE A VENIRE INCONTRO A PRENDERE IL PALLONE: VI VOGLIO VICINI.</a:t>
          </a:r>
        </a:p>
        <a:p>
          <a:r>
            <a:rPr lang="it-IT" sz="1100" cap="small" baseline="0">
              <a:solidFill>
                <a:schemeClr val="dk1"/>
              </a:solidFill>
              <a:latin typeface="+mn-lt"/>
              <a:ea typeface="+mn-ea"/>
              <a:cs typeface="+mn-cs"/>
            </a:rPr>
            <a:t>TENETE SU' LA PALLA. E RICORDATEVI CHE CON LA GIOCATA SEMPLICE SPESSO SI ARRIVA IN PORTA. UNO-DUE E TIRI DA FUORI, CERCHIAMO LA CONCLUSIONE NELLO SPECCHIO QUANDO ABBIAMO LA POSSIBILITA’. VOGLIO TUTTI DIETRO LA LINEA DELLA PALLA IN FASE DI NON POSSESSO </a:t>
          </a:r>
        </a:p>
        <a:p>
          <a:r>
            <a:rPr lang="it-IT" sz="1100" cap="small" baseline="0">
              <a:solidFill>
                <a:schemeClr val="dk1"/>
              </a:solidFill>
              <a:latin typeface="+mn-lt"/>
              <a:ea typeface="+mn-ea"/>
              <a:cs typeface="+mn-cs"/>
            </a:rPr>
            <a:t>VENTU RIENTRI TU A SALTARE IN AREA SULLE PALLE INATTIVE A SFAVORE. SU RESTANO LUZ E BREV. SE RECUPERIAMO PALLA PRONTI A SFRUTTARE LA RIPARTENZA IN VELOCITA'.</a:t>
          </a:r>
        </a:p>
        <a:p>
          <a:endParaRPr lang="it-IT" sz="1100"/>
        </a:p>
        <a:p>
          <a:r>
            <a:rPr lang="it-IT" sz="1100"/>
            <a:t>-RIGORI: GIAN</a:t>
          </a:r>
        </a:p>
        <a:p>
          <a:r>
            <a:rPr lang="it-IT" sz="1100"/>
            <a:t>-PUNIZIONI: CAP</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RECUPERI</a:t>
          </a:r>
          <a:endParaRPr lang="it-IT"/>
        </a:p>
        <a:p>
          <a:r>
            <a:rPr lang="it-IT" sz="1100" b="1" baseline="0">
              <a:solidFill>
                <a:schemeClr val="dk1"/>
              </a:solidFill>
              <a:latin typeface="+mn-lt"/>
              <a:ea typeface="+mn-ea"/>
              <a:cs typeface="+mn-cs"/>
            </a:rPr>
            <a:t>SE SIAMO SOPRA: RICORDARE CHE LO SVARIONE E' SEMPRE DIETRO L'ANGOLO.</a:t>
          </a:r>
          <a:endParaRPr lang="it-IT"/>
        </a:p>
        <a:p>
          <a:endParaRPr lang="it-IT" sz="1100"/>
        </a:p>
        <a:p>
          <a:endParaRPr lang="it-IT" sz="11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ssutura@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U46"/>
  <sheetViews>
    <sheetView zoomScale="70" zoomScaleNormal="70" zoomScaleSheetLayoutView="100" workbookViewId="0">
      <pane xSplit="6" ySplit="2" topLeftCell="CI3" activePane="bottomRight" state="frozen"/>
      <selection pane="topRight" activeCell="F1" sqref="F1"/>
      <selection pane="bottomLeft" activeCell="A3" sqref="A3"/>
      <selection pane="bottomRight" activeCell="CW10" sqref="CW10"/>
    </sheetView>
  </sheetViews>
  <sheetFormatPr defaultRowHeight="14.25" x14ac:dyDescent="0.2"/>
  <cols>
    <col min="1" max="1" width="6.28515625" style="1" customWidth="1"/>
    <col min="2" max="2" width="6.85546875" style="1" customWidth="1"/>
    <col min="3" max="3" width="5.85546875" style="19" customWidth="1"/>
    <col min="4" max="4" width="28.7109375" style="19" customWidth="1"/>
    <col min="5" max="5" width="9.85546875" style="15" customWidth="1"/>
    <col min="6" max="6" width="15.28515625" style="15" customWidth="1"/>
    <col min="7" max="9" width="7" style="8" customWidth="1"/>
    <col min="10" max="11" width="7.140625" style="8" customWidth="1"/>
    <col min="12" max="12" width="7" style="8" customWidth="1"/>
    <col min="13" max="13" width="13.85546875" style="8" customWidth="1"/>
    <col min="14" max="14" width="6.85546875" style="8" customWidth="1"/>
    <col min="15" max="15" width="7" style="8" customWidth="1"/>
    <col min="16" max="16" width="14.42578125" style="8" customWidth="1"/>
    <col min="17" max="17" width="16.85546875" style="8" customWidth="1"/>
    <col min="18" max="18" width="7.7109375" style="8" customWidth="1"/>
    <col min="19" max="19" width="14.7109375" style="8" customWidth="1"/>
    <col min="20" max="20" width="7.7109375" style="8" customWidth="1"/>
    <col min="21" max="21" width="17.140625" style="8" customWidth="1"/>
    <col min="22" max="22" width="18.42578125" style="1" customWidth="1"/>
    <col min="23" max="23" width="7.42578125" style="1" customWidth="1"/>
    <col min="24" max="24" width="14.85546875" style="1" customWidth="1"/>
    <col min="25" max="27" width="7.7109375" style="8" customWidth="1"/>
    <col min="28" max="28" width="15.5703125" style="8" customWidth="1"/>
    <col min="29" max="31" width="7.85546875" style="1" customWidth="1"/>
    <col min="32" max="32" width="17.140625" style="1" customWidth="1"/>
    <col min="33" max="34" width="8" style="1" customWidth="1"/>
    <col min="35" max="35" width="7.7109375" style="1" customWidth="1"/>
    <col min="36" max="36" width="15.5703125" style="1" customWidth="1"/>
    <col min="37" max="37" width="9.140625" style="1" customWidth="1"/>
    <col min="38" max="38" width="7.85546875" style="1" customWidth="1"/>
    <col min="39" max="42" width="8" style="1" customWidth="1"/>
    <col min="43" max="44" width="7.42578125" style="1" customWidth="1"/>
    <col min="45" max="45" width="14.85546875" style="8" customWidth="1"/>
    <col min="46" max="48" width="8" style="1" customWidth="1"/>
    <col min="49" max="49" width="19.5703125" style="1" customWidth="1"/>
    <col min="50" max="50" width="8" style="1" customWidth="1"/>
    <col min="51" max="51" width="16.28515625" style="1" customWidth="1"/>
    <col min="52" max="52" width="8" style="1" customWidth="1"/>
    <col min="53" max="53" width="18.7109375" style="1" customWidth="1"/>
    <col min="54" max="54" width="8" style="1" customWidth="1"/>
    <col min="55" max="55" width="18.140625" style="1" customWidth="1"/>
    <col min="56" max="58" width="8" style="1" customWidth="1"/>
    <col min="59" max="59" width="17.140625" style="1" customWidth="1"/>
    <col min="60" max="60" width="8" style="1" customWidth="1"/>
    <col min="61" max="61" width="18.140625" style="1" customWidth="1"/>
    <col min="62" max="62" width="19" style="1" customWidth="1"/>
    <col min="63" max="63" width="19.7109375" style="1" customWidth="1"/>
    <col min="64" max="64" width="18.85546875" style="1" bestFit="1" customWidth="1"/>
    <col min="65" max="65" width="8" style="1" customWidth="1"/>
    <col min="66" max="67" width="15.5703125" style="1" customWidth="1"/>
    <col min="68" max="68" width="8" style="1" customWidth="1"/>
    <col min="69" max="69" width="16.85546875" style="1" customWidth="1"/>
    <col min="70" max="70" width="7.85546875" style="1" customWidth="1"/>
    <col min="71" max="71" width="18.28515625" style="1" customWidth="1"/>
    <col min="72" max="72" width="9" style="1" customWidth="1"/>
    <col min="73" max="74" width="16.5703125" style="1" customWidth="1"/>
    <col min="75" max="75" width="9.42578125" style="1" customWidth="1"/>
    <col min="76" max="76" width="19.140625" style="1" customWidth="1"/>
    <col min="77" max="77" width="9.140625" style="1" customWidth="1"/>
    <col min="78" max="78" width="19.5703125" style="1" customWidth="1"/>
    <col min="79" max="79" width="7.5703125" style="1" customWidth="1"/>
    <col min="80" max="80" width="17.5703125" style="1" customWidth="1"/>
    <col min="81" max="81" width="7.5703125" style="1" customWidth="1"/>
    <col min="82" max="82" width="8.5703125" style="1" customWidth="1"/>
    <col min="83" max="83" width="19" style="1" customWidth="1"/>
    <col min="84" max="84" width="7.5703125" style="1" customWidth="1"/>
    <col min="85" max="85" width="19.28515625" style="1" customWidth="1"/>
    <col min="86" max="87" width="7.5703125" style="1" customWidth="1"/>
    <col min="88" max="88" width="19.140625" style="1" customWidth="1"/>
    <col min="89" max="89" width="18.85546875" style="1" bestFit="1" customWidth="1"/>
    <col min="90" max="90" width="7.5703125" style="1" customWidth="1"/>
    <col min="91" max="91" width="22" style="1" customWidth="1"/>
    <col min="92" max="96" width="7.5703125" style="1" customWidth="1"/>
    <col min="97" max="97" width="22" style="1" customWidth="1"/>
    <col min="98" max="98" width="12.85546875" style="1" customWidth="1"/>
    <col min="99" max="99" width="15.28515625" style="1" customWidth="1"/>
    <col min="100" max="16384" width="9.140625" style="1"/>
  </cols>
  <sheetData>
    <row r="1" spans="1:99" s="13" customFormat="1" ht="12.75" customHeight="1" x14ac:dyDescent="0.2">
      <c r="A1" s="182"/>
      <c r="B1" s="177"/>
      <c r="C1" s="178" t="s">
        <v>2</v>
      </c>
      <c r="D1" s="179"/>
      <c r="E1" s="177" t="s">
        <v>51</v>
      </c>
      <c r="F1" s="177" t="s">
        <v>17</v>
      </c>
      <c r="G1" s="16">
        <v>42606</v>
      </c>
      <c r="H1" s="16">
        <v>42608</v>
      </c>
      <c r="I1" s="16">
        <v>42611</v>
      </c>
      <c r="J1" s="16">
        <v>42612</v>
      </c>
      <c r="K1" s="16">
        <v>42614</v>
      </c>
      <c r="L1" s="16">
        <v>42618</v>
      </c>
      <c r="M1" s="16">
        <v>42620</v>
      </c>
      <c r="N1" s="16">
        <v>42621</v>
      </c>
      <c r="O1" s="16">
        <v>42625</v>
      </c>
      <c r="P1" s="16">
        <v>42628</v>
      </c>
      <c r="Q1" s="16">
        <v>42633</v>
      </c>
      <c r="R1" s="16">
        <v>42635</v>
      </c>
      <c r="S1" s="16">
        <v>42639</v>
      </c>
      <c r="T1" s="16">
        <v>42642</v>
      </c>
      <c r="U1" s="16">
        <v>42646</v>
      </c>
      <c r="V1" s="16">
        <v>42649</v>
      </c>
      <c r="W1" s="16">
        <v>42653</v>
      </c>
      <c r="X1" s="16">
        <v>42660</v>
      </c>
      <c r="Y1" s="16">
        <v>42663</v>
      </c>
      <c r="Z1" s="16">
        <v>42667</v>
      </c>
      <c r="AA1" s="16">
        <v>42670</v>
      </c>
      <c r="AB1" s="16">
        <v>42676</v>
      </c>
      <c r="AC1" s="16">
        <v>42681</v>
      </c>
      <c r="AD1" s="16">
        <v>42684</v>
      </c>
      <c r="AE1" s="16">
        <v>42688</v>
      </c>
      <c r="AF1" s="16">
        <v>42691</v>
      </c>
      <c r="AG1" s="16">
        <v>42695</v>
      </c>
      <c r="AH1" s="16">
        <v>42698</v>
      </c>
      <c r="AI1" s="16">
        <v>42702</v>
      </c>
      <c r="AJ1" s="16">
        <v>42705</v>
      </c>
      <c r="AK1" s="16">
        <v>42709</v>
      </c>
      <c r="AL1" s="16">
        <v>42719</v>
      </c>
      <c r="AM1" s="16">
        <v>42730</v>
      </c>
      <c r="AN1" s="16">
        <v>42740</v>
      </c>
      <c r="AO1" s="16">
        <v>42744</v>
      </c>
      <c r="AP1" s="16">
        <v>42747</v>
      </c>
      <c r="AQ1" s="16">
        <v>42751</v>
      </c>
      <c r="AR1" s="16">
        <v>42754</v>
      </c>
      <c r="AS1" s="16">
        <v>42758</v>
      </c>
      <c r="AT1" s="16">
        <v>42761</v>
      </c>
      <c r="AU1" s="16">
        <v>42765</v>
      </c>
      <c r="AV1" s="16">
        <v>42768</v>
      </c>
      <c r="AW1" s="16">
        <v>42772</v>
      </c>
      <c r="AX1" s="16">
        <v>42775</v>
      </c>
      <c r="AY1" s="16">
        <v>42779</v>
      </c>
      <c r="AZ1" s="16">
        <v>42781</v>
      </c>
      <c r="BA1" s="16">
        <v>42784</v>
      </c>
      <c r="BB1" s="16">
        <v>42786</v>
      </c>
      <c r="BC1" s="16">
        <v>42789</v>
      </c>
      <c r="BD1" s="16">
        <v>42793</v>
      </c>
      <c r="BE1" s="16">
        <v>42796</v>
      </c>
      <c r="BF1" s="16">
        <v>42800</v>
      </c>
      <c r="BG1" s="16">
        <v>42803</v>
      </c>
      <c r="BH1" s="16">
        <v>42807</v>
      </c>
      <c r="BI1" s="16">
        <v>42810</v>
      </c>
      <c r="BJ1" s="16">
        <v>42814</v>
      </c>
      <c r="BK1" s="16">
        <v>42817</v>
      </c>
      <c r="BL1" s="16">
        <v>42819</v>
      </c>
      <c r="BM1" s="16">
        <v>42821</v>
      </c>
      <c r="BN1" s="16">
        <v>42824</v>
      </c>
      <c r="BO1" s="16">
        <v>42828</v>
      </c>
      <c r="BP1" s="16">
        <v>42831</v>
      </c>
      <c r="BQ1" s="16">
        <v>42835</v>
      </c>
      <c r="BR1" s="16">
        <v>42838</v>
      </c>
      <c r="BS1" s="16">
        <v>42843</v>
      </c>
      <c r="BT1" s="16">
        <v>42845</v>
      </c>
      <c r="BU1" s="16">
        <v>42849</v>
      </c>
      <c r="BV1" s="16">
        <v>42852</v>
      </c>
      <c r="BW1" s="16">
        <v>42858</v>
      </c>
      <c r="BX1" s="16">
        <v>42859</v>
      </c>
      <c r="BY1" s="16">
        <v>42863</v>
      </c>
      <c r="BZ1" s="16">
        <v>42865</v>
      </c>
      <c r="CA1" s="16">
        <v>42867</v>
      </c>
      <c r="CB1" s="16">
        <v>42870</v>
      </c>
      <c r="CC1" s="16">
        <v>42873</v>
      </c>
      <c r="CD1" s="16">
        <v>42877</v>
      </c>
      <c r="CE1" s="16">
        <v>42878</v>
      </c>
      <c r="CF1" s="16">
        <v>42881</v>
      </c>
      <c r="CG1" s="16">
        <v>42884</v>
      </c>
      <c r="CH1" s="16">
        <v>42887</v>
      </c>
      <c r="CI1" s="16">
        <v>42891</v>
      </c>
      <c r="CJ1" s="16">
        <v>42892</v>
      </c>
      <c r="CK1" s="16">
        <v>42896</v>
      </c>
      <c r="CL1" s="16">
        <v>42898</v>
      </c>
      <c r="CM1" s="16">
        <v>42901</v>
      </c>
      <c r="CN1" s="16">
        <v>42912</v>
      </c>
      <c r="CO1" s="16">
        <v>42915</v>
      </c>
      <c r="CP1" s="16">
        <v>42919</v>
      </c>
      <c r="CQ1" s="16">
        <v>42922</v>
      </c>
      <c r="CR1" s="16">
        <v>42926</v>
      </c>
      <c r="CS1" s="16">
        <v>42929</v>
      </c>
      <c r="CT1" s="16">
        <v>42930</v>
      </c>
      <c r="CU1" s="16">
        <v>42931</v>
      </c>
    </row>
    <row r="2" spans="1:99" s="5" customFormat="1" ht="82.5" customHeight="1" x14ac:dyDescent="0.2">
      <c r="A2" s="182"/>
      <c r="B2" s="177"/>
      <c r="C2" s="180"/>
      <c r="D2" s="181"/>
      <c r="E2" s="177"/>
      <c r="F2" s="177"/>
      <c r="G2" s="10" t="s">
        <v>18</v>
      </c>
      <c r="H2" s="10" t="s">
        <v>18</v>
      </c>
      <c r="I2" s="10" t="s">
        <v>18</v>
      </c>
      <c r="J2" s="10" t="s">
        <v>18</v>
      </c>
      <c r="K2" s="10" t="s">
        <v>18</v>
      </c>
      <c r="L2" s="10" t="s">
        <v>18</v>
      </c>
      <c r="M2" s="54" t="s">
        <v>81</v>
      </c>
      <c r="N2" s="51" t="s">
        <v>18</v>
      </c>
      <c r="O2" s="51" t="s">
        <v>18</v>
      </c>
      <c r="P2" s="54" t="s">
        <v>294</v>
      </c>
      <c r="Q2" s="55" t="s">
        <v>306</v>
      </c>
      <c r="R2" s="51" t="s">
        <v>18</v>
      </c>
      <c r="S2" s="55" t="s">
        <v>316</v>
      </c>
      <c r="T2" s="51" t="s">
        <v>18</v>
      </c>
      <c r="U2" s="55" t="s">
        <v>327</v>
      </c>
      <c r="V2" s="80" t="s">
        <v>325</v>
      </c>
      <c r="W2" s="51" t="s">
        <v>18</v>
      </c>
      <c r="X2" s="55" t="s">
        <v>350</v>
      </c>
      <c r="Y2" s="51" t="s">
        <v>18</v>
      </c>
      <c r="Z2" s="51" t="s">
        <v>18</v>
      </c>
      <c r="AA2" s="51" t="s">
        <v>18</v>
      </c>
      <c r="AB2" s="55" t="s">
        <v>367</v>
      </c>
      <c r="AC2" s="7" t="s">
        <v>18</v>
      </c>
      <c r="AD2" s="7" t="s">
        <v>18</v>
      </c>
      <c r="AE2" s="7" t="s">
        <v>18</v>
      </c>
      <c r="AF2" s="80" t="s">
        <v>368</v>
      </c>
      <c r="AG2" s="7" t="s">
        <v>18</v>
      </c>
      <c r="AH2" s="7" t="s">
        <v>18</v>
      </c>
      <c r="AI2" s="7" t="s">
        <v>18</v>
      </c>
      <c r="AJ2" s="55" t="s">
        <v>408</v>
      </c>
      <c r="AK2" s="7" t="s">
        <v>18</v>
      </c>
      <c r="AL2" s="7" t="s">
        <v>18</v>
      </c>
      <c r="AM2" s="10" t="s">
        <v>221</v>
      </c>
      <c r="AN2" s="7" t="s">
        <v>18</v>
      </c>
      <c r="AO2" s="10" t="s">
        <v>18</v>
      </c>
      <c r="AP2" s="10" t="s">
        <v>18</v>
      </c>
      <c r="AQ2" s="7" t="s">
        <v>18</v>
      </c>
      <c r="AR2" s="7" t="s">
        <v>18</v>
      </c>
      <c r="AS2" s="54" t="s">
        <v>427</v>
      </c>
      <c r="AT2" s="7" t="s">
        <v>18</v>
      </c>
      <c r="AU2" s="7" t="s">
        <v>18</v>
      </c>
      <c r="AV2" s="7" t="s">
        <v>18</v>
      </c>
      <c r="AW2" s="56" t="s">
        <v>428</v>
      </c>
      <c r="AX2" s="7" t="s">
        <v>18</v>
      </c>
      <c r="AY2" s="55" t="s">
        <v>440</v>
      </c>
      <c r="AZ2" s="7" t="s">
        <v>18</v>
      </c>
      <c r="BA2" s="55" t="s">
        <v>441</v>
      </c>
      <c r="BB2" s="7" t="s">
        <v>18</v>
      </c>
      <c r="BC2" s="55" t="s">
        <v>442</v>
      </c>
      <c r="BD2" s="7" t="s">
        <v>18</v>
      </c>
      <c r="BE2" s="10" t="s">
        <v>18</v>
      </c>
      <c r="BF2" s="10" t="s">
        <v>18</v>
      </c>
      <c r="BG2" s="55" t="s">
        <v>465</v>
      </c>
      <c r="BH2" s="10" t="s">
        <v>18</v>
      </c>
      <c r="BI2" s="55" t="s">
        <v>466</v>
      </c>
      <c r="BJ2" s="56" t="s">
        <v>467</v>
      </c>
      <c r="BK2" s="80" t="s">
        <v>474</v>
      </c>
      <c r="BL2" s="54" t="s">
        <v>468</v>
      </c>
      <c r="BM2" s="10" t="s">
        <v>18</v>
      </c>
      <c r="BN2" s="55" t="s">
        <v>484</v>
      </c>
      <c r="BO2" s="55" t="s">
        <v>440</v>
      </c>
      <c r="BP2" s="10" t="s">
        <v>18</v>
      </c>
      <c r="BQ2" s="55" t="s">
        <v>504</v>
      </c>
      <c r="BR2" s="7" t="s">
        <v>18</v>
      </c>
      <c r="BS2" s="55" t="s">
        <v>316</v>
      </c>
      <c r="BT2" s="10" t="s">
        <v>237</v>
      </c>
      <c r="BU2" s="56" t="s">
        <v>509</v>
      </c>
      <c r="BV2" s="55" t="s">
        <v>441</v>
      </c>
      <c r="BW2" s="10" t="s">
        <v>237</v>
      </c>
      <c r="BX2" s="80" t="s">
        <v>505</v>
      </c>
      <c r="BY2" s="10" t="s">
        <v>237</v>
      </c>
      <c r="BZ2" s="56" t="s">
        <v>551</v>
      </c>
      <c r="CA2" s="10" t="s">
        <v>18</v>
      </c>
      <c r="CB2" s="80" t="s">
        <v>567</v>
      </c>
      <c r="CC2" s="10" t="s">
        <v>18</v>
      </c>
      <c r="CD2" s="10" t="s">
        <v>237</v>
      </c>
      <c r="CE2" s="56" t="s">
        <v>574</v>
      </c>
      <c r="CF2" s="10" t="s">
        <v>18</v>
      </c>
      <c r="CG2" s="55" t="s">
        <v>584</v>
      </c>
      <c r="CH2" s="10" t="s">
        <v>18</v>
      </c>
      <c r="CI2" s="10" t="s">
        <v>18</v>
      </c>
      <c r="CJ2" s="55" t="s">
        <v>592</v>
      </c>
      <c r="CK2" s="54" t="s">
        <v>468</v>
      </c>
      <c r="CL2" s="10" t="s">
        <v>18</v>
      </c>
      <c r="CM2" s="55" t="s">
        <v>600</v>
      </c>
      <c r="CN2" s="10" t="s">
        <v>18</v>
      </c>
      <c r="CO2" s="10" t="s">
        <v>18</v>
      </c>
      <c r="CP2" s="10" t="s">
        <v>18</v>
      </c>
      <c r="CQ2" s="10" t="s">
        <v>18</v>
      </c>
      <c r="CR2" s="10" t="s">
        <v>18</v>
      </c>
      <c r="CS2" s="171" t="s">
        <v>606</v>
      </c>
      <c r="CT2" s="171" t="s">
        <v>613</v>
      </c>
      <c r="CU2" s="171" t="s">
        <v>614</v>
      </c>
    </row>
    <row r="3" spans="1:99" s="2" customFormat="1" ht="18" x14ac:dyDescent="0.2">
      <c r="A3" s="3"/>
      <c r="B3" s="49"/>
      <c r="C3" s="44"/>
      <c r="D3" s="45" t="s">
        <v>13</v>
      </c>
      <c r="E3" s="14">
        <f>COUNTIF(F3:CM3,"x")</f>
        <v>29</v>
      </c>
      <c r="F3" s="14">
        <f>COUNTIF(G3:CM3,"Si")</f>
        <v>56</v>
      </c>
      <c r="G3" s="79" t="s">
        <v>197</v>
      </c>
      <c r="H3" s="79" t="s">
        <v>197</v>
      </c>
      <c r="I3" s="79" t="s">
        <v>197</v>
      </c>
      <c r="J3" s="79" t="s">
        <v>197</v>
      </c>
      <c r="K3" s="79" t="s">
        <v>197</v>
      </c>
      <c r="L3" s="79" t="s">
        <v>197</v>
      </c>
      <c r="M3" s="79" t="s">
        <v>197</v>
      </c>
      <c r="N3" s="79" t="s">
        <v>197</v>
      </c>
      <c r="O3" s="79" t="s">
        <v>197</v>
      </c>
      <c r="P3" s="79" t="s">
        <v>197</v>
      </c>
      <c r="Q3" s="79" t="s">
        <v>307</v>
      </c>
      <c r="R3" s="79" t="s">
        <v>197</v>
      </c>
      <c r="S3" s="21" t="s">
        <v>307</v>
      </c>
      <c r="T3" s="21" t="s">
        <v>197</v>
      </c>
      <c r="U3" s="79" t="s">
        <v>307</v>
      </c>
      <c r="V3" s="79" t="s">
        <v>307</v>
      </c>
      <c r="W3" s="79" t="s">
        <v>197</v>
      </c>
      <c r="X3" s="21" t="s">
        <v>307</v>
      </c>
      <c r="Y3" s="21" t="s">
        <v>197</v>
      </c>
      <c r="Z3" s="21" t="s">
        <v>197</v>
      </c>
      <c r="AA3" s="21" t="s">
        <v>197</v>
      </c>
      <c r="AB3" s="21" t="s">
        <v>307</v>
      </c>
      <c r="AC3" s="21" t="s">
        <v>197</v>
      </c>
      <c r="AD3" s="21" t="s">
        <v>197</v>
      </c>
      <c r="AE3" s="21" t="s">
        <v>197</v>
      </c>
      <c r="AF3" s="21" t="s">
        <v>307</v>
      </c>
      <c r="AG3" s="21" t="s">
        <v>197</v>
      </c>
      <c r="AH3" s="21" t="s">
        <v>197</v>
      </c>
      <c r="AI3" s="21" t="s">
        <v>197</v>
      </c>
      <c r="AJ3" s="21" t="s">
        <v>307</v>
      </c>
      <c r="AK3" s="21" t="s">
        <v>197</v>
      </c>
      <c r="AL3" s="21" t="s">
        <v>197</v>
      </c>
      <c r="AM3" s="21" t="s">
        <v>197</v>
      </c>
      <c r="AN3" s="21" t="s">
        <v>197</v>
      </c>
      <c r="AO3" s="21" t="s">
        <v>197</v>
      </c>
      <c r="AP3" s="21" t="s">
        <v>197</v>
      </c>
      <c r="AQ3" s="21" t="s">
        <v>197</v>
      </c>
      <c r="AR3" s="21" t="s">
        <v>197</v>
      </c>
      <c r="AS3" s="21" t="s">
        <v>197</v>
      </c>
      <c r="AT3" s="21" t="s">
        <v>197</v>
      </c>
      <c r="AU3" s="21" t="s">
        <v>197</v>
      </c>
      <c r="AV3" s="21" t="s">
        <v>197</v>
      </c>
      <c r="AW3" s="21" t="s">
        <v>307</v>
      </c>
      <c r="AX3" s="21" t="s">
        <v>197</v>
      </c>
      <c r="AY3" s="21" t="s">
        <v>307</v>
      </c>
      <c r="AZ3" s="21" t="s">
        <v>197</v>
      </c>
      <c r="BA3" s="21" t="s">
        <v>307</v>
      </c>
      <c r="BB3" s="21" t="s">
        <v>197</v>
      </c>
      <c r="BC3" s="21" t="s">
        <v>307</v>
      </c>
      <c r="BD3" s="21" t="s">
        <v>197</v>
      </c>
      <c r="BE3" s="21" t="s">
        <v>197</v>
      </c>
      <c r="BF3" s="21" t="s">
        <v>197</v>
      </c>
      <c r="BG3" s="21" t="s">
        <v>307</v>
      </c>
      <c r="BH3" s="21" t="s">
        <v>197</v>
      </c>
      <c r="BI3" s="21" t="s">
        <v>307</v>
      </c>
      <c r="BJ3" s="21" t="s">
        <v>307</v>
      </c>
      <c r="BK3" s="21" t="s">
        <v>307</v>
      </c>
      <c r="BL3" s="21" t="s">
        <v>197</v>
      </c>
      <c r="BM3" s="21" t="s">
        <v>197</v>
      </c>
      <c r="BN3" s="21" t="s">
        <v>307</v>
      </c>
      <c r="BO3" s="21" t="s">
        <v>307</v>
      </c>
      <c r="BP3" s="21" t="s">
        <v>197</v>
      </c>
      <c r="BQ3" s="21" t="s">
        <v>307</v>
      </c>
      <c r="BR3" s="21" t="s">
        <v>197</v>
      </c>
      <c r="BS3" s="79" t="s">
        <v>307</v>
      </c>
      <c r="BT3" s="79" t="s">
        <v>197</v>
      </c>
      <c r="BU3" s="21" t="s">
        <v>307</v>
      </c>
      <c r="BV3" s="79" t="s">
        <v>307</v>
      </c>
      <c r="BW3" s="21" t="s">
        <v>197</v>
      </c>
      <c r="BX3" s="21" t="s">
        <v>307</v>
      </c>
      <c r="BY3" s="21" t="s">
        <v>197</v>
      </c>
      <c r="BZ3" s="21" t="s">
        <v>307</v>
      </c>
      <c r="CA3" s="21" t="s">
        <v>197</v>
      </c>
      <c r="CB3" s="21" t="s">
        <v>307</v>
      </c>
      <c r="CC3" s="21" t="s">
        <v>197</v>
      </c>
      <c r="CD3" s="21" t="s">
        <v>197</v>
      </c>
      <c r="CE3" s="21" t="s">
        <v>307</v>
      </c>
      <c r="CF3" s="21" t="s">
        <v>197</v>
      </c>
      <c r="CG3" s="21" t="s">
        <v>307</v>
      </c>
      <c r="CH3" s="21" t="s">
        <v>197</v>
      </c>
      <c r="CI3" s="21" t="s">
        <v>197</v>
      </c>
      <c r="CJ3" s="79" t="s">
        <v>307</v>
      </c>
      <c r="CK3" s="21" t="s">
        <v>197</v>
      </c>
      <c r="CL3" s="21" t="s">
        <v>197</v>
      </c>
      <c r="CM3" s="21" t="s">
        <v>307</v>
      </c>
      <c r="CN3" s="79" t="s">
        <v>197</v>
      </c>
      <c r="CO3" s="79" t="s">
        <v>197</v>
      </c>
      <c r="CP3" s="79" t="s">
        <v>197</v>
      </c>
      <c r="CQ3" s="79" t="s">
        <v>197</v>
      </c>
      <c r="CR3" s="79" t="s">
        <v>197</v>
      </c>
      <c r="CS3" s="21" t="s">
        <v>307</v>
      </c>
      <c r="CT3" s="21" t="s">
        <v>307</v>
      </c>
      <c r="CU3" s="21" t="s">
        <v>307</v>
      </c>
    </row>
    <row r="4" spans="1:99" ht="18" x14ac:dyDescent="0.2">
      <c r="A4" s="52"/>
      <c r="B4" s="49"/>
      <c r="C4" s="48"/>
      <c r="D4" s="46" t="s">
        <v>24</v>
      </c>
      <c r="E4" s="14">
        <f>COUNTIF(G4:CU4,"x")</f>
        <v>32</v>
      </c>
      <c r="F4" s="14">
        <f>COUNTIF(G4:CM4,"Si")</f>
        <v>46</v>
      </c>
      <c r="G4" s="79" t="s">
        <v>197</v>
      </c>
      <c r="H4" s="79" t="s">
        <v>99</v>
      </c>
      <c r="I4" s="79" t="s">
        <v>197</v>
      </c>
      <c r="J4" s="79" t="s">
        <v>99</v>
      </c>
      <c r="K4" s="79" t="s">
        <v>99</v>
      </c>
      <c r="L4" s="79" t="s">
        <v>197</v>
      </c>
      <c r="M4" s="79" t="s">
        <v>197</v>
      </c>
      <c r="N4" s="79" t="s">
        <v>99</v>
      </c>
      <c r="O4" s="79" t="s">
        <v>197</v>
      </c>
      <c r="P4" s="79" t="s">
        <v>197</v>
      </c>
      <c r="Q4" s="79" t="s">
        <v>307</v>
      </c>
      <c r="R4" s="79" t="s">
        <v>197</v>
      </c>
      <c r="S4" s="21" t="s">
        <v>307</v>
      </c>
      <c r="T4" s="21" t="s">
        <v>197</v>
      </c>
      <c r="U4" s="79" t="s">
        <v>307</v>
      </c>
      <c r="V4" s="79" t="s">
        <v>307</v>
      </c>
      <c r="W4" s="79" t="s">
        <v>197</v>
      </c>
      <c r="X4" s="21" t="s">
        <v>307</v>
      </c>
      <c r="Y4" s="21" t="s">
        <v>197</v>
      </c>
      <c r="Z4" s="21" t="s">
        <v>197</v>
      </c>
      <c r="AA4" s="21" t="s">
        <v>197</v>
      </c>
      <c r="AB4" s="21" t="s">
        <v>307</v>
      </c>
      <c r="AC4" s="21" t="s">
        <v>197</v>
      </c>
      <c r="AD4" s="21" t="s">
        <v>197</v>
      </c>
      <c r="AE4" s="21" t="s">
        <v>197</v>
      </c>
      <c r="AF4" s="21" t="s">
        <v>307</v>
      </c>
      <c r="AG4" s="21" t="s">
        <v>197</v>
      </c>
      <c r="AH4" s="21" t="s">
        <v>197</v>
      </c>
      <c r="AI4" s="21" t="s">
        <v>197</v>
      </c>
      <c r="AJ4" s="21" t="s">
        <v>307</v>
      </c>
      <c r="AK4" s="21" t="s">
        <v>197</v>
      </c>
      <c r="AL4" s="21" t="s">
        <v>197</v>
      </c>
      <c r="AM4" s="21" t="s">
        <v>197</v>
      </c>
      <c r="AN4" s="21" t="s">
        <v>197</v>
      </c>
      <c r="AO4" s="21" t="s">
        <v>197</v>
      </c>
      <c r="AP4" s="21" t="s">
        <v>197</v>
      </c>
      <c r="AQ4" s="21" t="s">
        <v>197</v>
      </c>
      <c r="AR4" s="21" t="s">
        <v>99</v>
      </c>
      <c r="AS4" s="21" t="s">
        <v>197</v>
      </c>
      <c r="AT4" s="21" t="s">
        <v>197</v>
      </c>
      <c r="AU4" s="21" t="s">
        <v>197</v>
      </c>
      <c r="AV4" s="21" t="s">
        <v>197</v>
      </c>
      <c r="AW4" s="21" t="s">
        <v>307</v>
      </c>
      <c r="AX4" s="21" t="s">
        <v>197</v>
      </c>
      <c r="AY4" s="21" t="s">
        <v>307</v>
      </c>
      <c r="AZ4" s="21" t="s">
        <v>197</v>
      </c>
      <c r="BA4" s="21" t="s">
        <v>307</v>
      </c>
      <c r="BB4" s="21" t="s">
        <v>197</v>
      </c>
      <c r="BC4" s="21" t="s">
        <v>307</v>
      </c>
      <c r="BD4" s="21" t="s">
        <v>99</v>
      </c>
      <c r="BE4" s="21" t="s">
        <v>99</v>
      </c>
      <c r="BF4" s="21" t="s">
        <v>197</v>
      </c>
      <c r="BG4" s="21" t="s">
        <v>307</v>
      </c>
      <c r="BH4" s="21" t="s">
        <v>197</v>
      </c>
      <c r="BI4" s="21" t="s">
        <v>307</v>
      </c>
      <c r="BJ4" s="21" t="s">
        <v>307</v>
      </c>
      <c r="BK4" s="21" t="s">
        <v>307</v>
      </c>
      <c r="BL4" s="21" t="s">
        <v>197</v>
      </c>
      <c r="BM4" s="21" t="s">
        <v>99</v>
      </c>
      <c r="BN4" s="21" t="s">
        <v>307</v>
      </c>
      <c r="BO4" s="21" t="s">
        <v>307</v>
      </c>
      <c r="BP4" s="21" t="s">
        <v>197</v>
      </c>
      <c r="BQ4" s="21" t="s">
        <v>307</v>
      </c>
      <c r="BR4" s="21" t="s">
        <v>197</v>
      </c>
      <c r="BS4" s="79" t="s">
        <v>307</v>
      </c>
      <c r="BT4" s="79" t="s">
        <v>197</v>
      </c>
      <c r="BU4" s="21" t="s">
        <v>307</v>
      </c>
      <c r="BV4" s="79" t="s">
        <v>307</v>
      </c>
      <c r="BW4" s="21" t="s">
        <v>197</v>
      </c>
      <c r="BX4" s="21" t="s">
        <v>307</v>
      </c>
      <c r="BY4" s="21" t="s">
        <v>99</v>
      </c>
      <c r="BZ4" s="21" t="s">
        <v>307</v>
      </c>
      <c r="CA4" s="21" t="s">
        <v>197</v>
      </c>
      <c r="CB4" s="21" t="s">
        <v>307</v>
      </c>
      <c r="CC4" s="21" t="s">
        <v>197</v>
      </c>
      <c r="CD4" s="21" t="s">
        <v>197</v>
      </c>
      <c r="CE4" s="21" t="s">
        <v>307</v>
      </c>
      <c r="CF4" s="21" t="s">
        <v>197</v>
      </c>
      <c r="CG4" s="21" t="s">
        <v>307</v>
      </c>
      <c r="CH4" s="21" t="s">
        <v>99</v>
      </c>
      <c r="CI4" s="21" t="s">
        <v>197</v>
      </c>
      <c r="CJ4" s="79" t="s">
        <v>307</v>
      </c>
      <c r="CK4" s="21" t="s">
        <v>197</v>
      </c>
      <c r="CL4" s="21" t="s">
        <v>197</v>
      </c>
      <c r="CM4" s="21" t="s">
        <v>307</v>
      </c>
      <c r="CN4" s="79" t="s">
        <v>197</v>
      </c>
      <c r="CO4" s="79" t="s">
        <v>197</v>
      </c>
      <c r="CP4" s="79" t="s">
        <v>197</v>
      </c>
      <c r="CQ4" s="79" t="s">
        <v>197</v>
      </c>
      <c r="CR4" s="79" t="s">
        <v>197</v>
      </c>
      <c r="CS4" s="21" t="s">
        <v>307</v>
      </c>
      <c r="CT4" s="21" t="s">
        <v>307</v>
      </c>
      <c r="CU4" s="21" t="s">
        <v>307</v>
      </c>
    </row>
    <row r="5" spans="1:99" ht="6.75" customHeight="1" x14ac:dyDescent="0.2">
      <c r="A5" s="52"/>
      <c r="B5" s="49"/>
      <c r="C5" s="48"/>
      <c r="D5" s="59"/>
      <c r="E5" s="14"/>
      <c r="F5" s="14"/>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row>
    <row r="6" spans="1:99" s="4" customFormat="1" ht="18" customHeight="1" x14ac:dyDescent="0.2">
      <c r="A6" s="52"/>
      <c r="B6" s="3"/>
      <c r="C6" s="48"/>
      <c r="D6" s="46" t="s">
        <v>21</v>
      </c>
      <c r="E6" s="14">
        <f t="shared" ref="E6:E12" si="0">COUNTIF(G6:CU6,"x")</f>
        <v>18</v>
      </c>
      <c r="F6" s="14">
        <f t="shared" ref="F6:F12" si="1">COUNTIF(G6:CM6,"Si")</f>
        <v>27</v>
      </c>
      <c r="G6" s="79" t="s">
        <v>99</v>
      </c>
      <c r="H6" s="79" t="s">
        <v>99</v>
      </c>
      <c r="I6" s="79" t="s">
        <v>197</v>
      </c>
      <c r="J6" s="79" t="s">
        <v>99</v>
      </c>
      <c r="K6" s="79" t="s">
        <v>197</v>
      </c>
      <c r="L6" s="79" t="s">
        <v>197</v>
      </c>
      <c r="M6" s="79" t="s">
        <v>197</v>
      </c>
      <c r="N6" s="79" t="s">
        <v>99</v>
      </c>
      <c r="O6" s="21" t="s">
        <v>197</v>
      </c>
      <c r="P6" s="21" t="s">
        <v>99</v>
      </c>
      <c r="Q6" s="21" t="s">
        <v>99</v>
      </c>
      <c r="R6" s="21" t="s">
        <v>197</v>
      </c>
      <c r="S6" s="21" t="s">
        <v>307</v>
      </c>
      <c r="T6" s="21" t="s">
        <v>99</v>
      </c>
      <c r="U6" s="21" t="s">
        <v>99</v>
      </c>
      <c r="V6" s="79" t="s">
        <v>307</v>
      </c>
      <c r="W6" s="79" t="s">
        <v>99</v>
      </c>
      <c r="X6" s="21" t="s">
        <v>99</v>
      </c>
      <c r="Y6" s="21" t="s">
        <v>99</v>
      </c>
      <c r="Z6" s="21" t="s">
        <v>99</v>
      </c>
      <c r="AA6" s="21" t="s">
        <v>197</v>
      </c>
      <c r="AB6" s="21" t="s">
        <v>99</v>
      </c>
      <c r="AC6" s="21" t="s">
        <v>99</v>
      </c>
      <c r="AD6" s="21" t="s">
        <v>197</v>
      </c>
      <c r="AE6" s="21" t="s">
        <v>99</v>
      </c>
      <c r="AF6" s="21" t="s">
        <v>307</v>
      </c>
      <c r="AG6" s="21" t="s">
        <v>99</v>
      </c>
      <c r="AH6" s="21" t="s">
        <v>99</v>
      </c>
      <c r="AI6" s="21" t="s">
        <v>197</v>
      </c>
      <c r="AJ6" s="21" t="s">
        <v>307</v>
      </c>
      <c r="AK6" s="21" t="s">
        <v>99</v>
      </c>
      <c r="AL6" s="21" t="s">
        <v>197</v>
      </c>
      <c r="AM6" s="21" t="s">
        <v>197</v>
      </c>
      <c r="AN6" s="21" t="s">
        <v>99</v>
      </c>
      <c r="AO6" s="21" t="s">
        <v>99</v>
      </c>
      <c r="AP6" s="21" t="s">
        <v>99</v>
      </c>
      <c r="AQ6" s="21" t="s">
        <v>99</v>
      </c>
      <c r="AR6" s="21" t="s">
        <v>197</v>
      </c>
      <c r="AS6" s="21" t="s">
        <v>197</v>
      </c>
      <c r="AT6" s="21" t="s">
        <v>99</v>
      </c>
      <c r="AU6" s="21" t="s">
        <v>197</v>
      </c>
      <c r="AV6" s="21" t="s">
        <v>99</v>
      </c>
      <c r="AW6" s="21" t="s">
        <v>99</v>
      </c>
      <c r="AX6" s="21" t="s">
        <v>99</v>
      </c>
      <c r="AY6" s="21" t="s">
        <v>307</v>
      </c>
      <c r="AZ6" s="21" t="s">
        <v>99</v>
      </c>
      <c r="BA6" s="21" t="s">
        <v>307</v>
      </c>
      <c r="BB6" s="21" t="s">
        <v>99</v>
      </c>
      <c r="BC6" s="21" t="s">
        <v>99</v>
      </c>
      <c r="BD6" s="21" t="s">
        <v>99</v>
      </c>
      <c r="BE6" s="21" t="s">
        <v>197</v>
      </c>
      <c r="BF6" s="21" t="s">
        <v>197</v>
      </c>
      <c r="BG6" s="21" t="s">
        <v>99</v>
      </c>
      <c r="BH6" s="21" t="s">
        <v>197</v>
      </c>
      <c r="BI6" s="21" t="s">
        <v>307</v>
      </c>
      <c r="BJ6" s="21" t="s">
        <v>307</v>
      </c>
      <c r="BK6" s="21" t="s">
        <v>307</v>
      </c>
      <c r="BL6" s="21" t="s">
        <v>99</v>
      </c>
      <c r="BM6" s="21" t="s">
        <v>197</v>
      </c>
      <c r="BN6" s="21" t="s">
        <v>307</v>
      </c>
      <c r="BO6" s="21" t="s">
        <v>307</v>
      </c>
      <c r="BP6" s="21" t="s">
        <v>99</v>
      </c>
      <c r="BQ6" s="21" t="s">
        <v>307</v>
      </c>
      <c r="BR6" s="21" t="s">
        <v>99</v>
      </c>
      <c r="BS6" s="79" t="s">
        <v>307</v>
      </c>
      <c r="BT6" s="79" t="s">
        <v>197</v>
      </c>
      <c r="BU6" s="21" t="s">
        <v>307</v>
      </c>
      <c r="BV6" s="79" t="s">
        <v>307</v>
      </c>
      <c r="BW6" s="21" t="s">
        <v>99</v>
      </c>
      <c r="BX6" s="21" t="s">
        <v>99</v>
      </c>
      <c r="BY6" s="21" t="s">
        <v>197</v>
      </c>
      <c r="BZ6" s="21" t="s">
        <v>99</v>
      </c>
      <c r="CA6" s="21" t="s">
        <v>197</v>
      </c>
      <c r="CB6" s="21" t="s">
        <v>307</v>
      </c>
      <c r="CC6" s="21" t="s">
        <v>197</v>
      </c>
      <c r="CD6" s="21" t="s">
        <v>197</v>
      </c>
      <c r="CE6" s="21" t="s">
        <v>99</v>
      </c>
      <c r="CF6" s="21" t="s">
        <v>99</v>
      </c>
      <c r="CG6" s="21" t="s">
        <v>99</v>
      </c>
      <c r="CH6" s="21" t="s">
        <v>197</v>
      </c>
      <c r="CI6" s="21" t="s">
        <v>197</v>
      </c>
      <c r="CJ6" s="79" t="s">
        <v>307</v>
      </c>
      <c r="CK6" s="21" t="s">
        <v>197</v>
      </c>
      <c r="CL6" s="21" t="s">
        <v>197</v>
      </c>
      <c r="CM6" s="21" t="s">
        <v>99</v>
      </c>
      <c r="CN6" s="21" t="s">
        <v>99</v>
      </c>
      <c r="CO6" s="21" t="s">
        <v>197</v>
      </c>
      <c r="CP6" s="21" t="s">
        <v>99</v>
      </c>
      <c r="CQ6" s="21" t="s">
        <v>99</v>
      </c>
      <c r="CR6" s="21" t="s">
        <v>99</v>
      </c>
      <c r="CS6" s="21" t="s">
        <v>99</v>
      </c>
      <c r="CT6" s="79" t="s">
        <v>307</v>
      </c>
      <c r="CU6" s="21" t="s">
        <v>99</v>
      </c>
    </row>
    <row r="7" spans="1:99" ht="18" x14ac:dyDescent="0.2">
      <c r="A7" s="52"/>
      <c r="B7" s="49"/>
      <c r="C7" s="48"/>
      <c r="D7" s="46" t="s">
        <v>41</v>
      </c>
      <c r="E7" s="14">
        <f t="shared" si="0"/>
        <v>28</v>
      </c>
      <c r="F7" s="14">
        <f t="shared" si="1"/>
        <v>40</v>
      </c>
      <c r="G7" s="79" t="s">
        <v>197</v>
      </c>
      <c r="H7" s="79" t="s">
        <v>197</v>
      </c>
      <c r="I7" s="79" t="s">
        <v>197</v>
      </c>
      <c r="J7" s="79" t="s">
        <v>197</v>
      </c>
      <c r="K7" s="79" t="s">
        <v>197</v>
      </c>
      <c r="L7" s="79" t="s">
        <v>197</v>
      </c>
      <c r="M7" s="79" t="s">
        <v>197</v>
      </c>
      <c r="N7" s="79" t="s">
        <v>99</v>
      </c>
      <c r="O7" s="21" t="s">
        <v>197</v>
      </c>
      <c r="P7" s="21" t="s">
        <v>197</v>
      </c>
      <c r="Q7" s="21" t="s">
        <v>307</v>
      </c>
      <c r="R7" s="21" t="s">
        <v>99</v>
      </c>
      <c r="S7" s="21" t="s">
        <v>307</v>
      </c>
      <c r="T7" s="21" t="s">
        <v>197</v>
      </c>
      <c r="U7" s="21" t="s">
        <v>99</v>
      </c>
      <c r="V7" s="79" t="s">
        <v>307</v>
      </c>
      <c r="W7" s="79" t="s">
        <v>197</v>
      </c>
      <c r="X7" s="21" t="s">
        <v>307</v>
      </c>
      <c r="Y7" s="21" t="s">
        <v>99</v>
      </c>
      <c r="Z7" s="21" t="s">
        <v>99</v>
      </c>
      <c r="AA7" s="21" t="s">
        <v>197</v>
      </c>
      <c r="AB7" s="21" t="s">
        <v>307</v>
      </c>
      <c r="AC7" s="21" t="s">
        <v>197</v>
      </c>
      <c r="AD7" s="21" t="s">
        <v>197</v>
      </c>
      <c r="AE7" s="21" t="s">
        <v>197</v>
      </c>
      <c r="AF7" s="21" t="s">
        <v>307</v>
      </c>
      <c r="AG7" s="21" t="s">
        <v>197</v>
      </c>
      <c r="AH7" s="21" t="s">
        <v>197</v>
      </c>
      <c r="AI7" s="21" t="s">
        <v>197</v>
      </c>
      <c r="AJ7" s="21" t="s">
        <v>99</v>
      </c>
      <c r="AK7" s="21" t="s">
        <v>197</v>
      </c>
      <c r="AL7" s="21" t="s">
        <v>99</v>
      </c>
      <c r="AM7" s="21" t="s">
        <v>99</v>
      </c>
      <c r="AN7" s="21" t="s">
        <v>99</v>
      </c>
      <c r="AO7" s="21" t="s">
        <v>197</v>
      </c>
      <c r="AP7" s="21" t="s">
        <v>197</v>
      </c>
      <c r="AQ7" s="21" t="s">
        <v>99</v>
      </c>
      <c r="AR7" s="21" t="s">
        <v>197</v>
      </c>
      <c r="AS7" s="21" t="s">
        <v>197</v>
      </c>
      <c r="AT7" s="21" t="s">
        <v>197</v>
      </c>
      <c r="AU7" s="21" t="s">
        <v>197</v>
      </c>
      <c r="AV7" s="21" t="s">
        <v>99</v>
      </c>
      <c r="AW7" s="21" t="s">
        <v>307</v>
      </c>
      <c r="AX7" s="21" t="s">
        <v>197</v>
      </c>
      <c r="AY7" s="21" t="s">
        <v>307</v>
      </c>
      <c r="AZ7" s="21" t="s">
        <v>99</v>
      </c>
      <c r="BA7" s="21" t="s">
        <v>307</v>
      </c>
      <c r="BB7" s="21" t="s">
        <v>197</v>
      </c>
      <c r="BC7" s="21" t="s">
        <v>307</v>
      </c>
      <c r="BD7" s="21" t="s">
        <v>197</v>
      </c>
      <c r="BE7" s="21" t="s">
        <v>99</v>
      </c>
      <c r="BF7" s="21" t="s">
        <v>197</v>
      </c>
      <c r="BG7" s="21" t="s">
        <v>307</v>
      </c>
      <c r="BH7" s="21" t="s">
        <v>197</v>
      </c>
      <c r="BI7" s="21" t="s">
        <v>307</v>
      </c>
      <c r="BJ7" s="21" t="s">
        <v>307</v>
      </c>
      <c r="BK7" s="21" t="s">
        <v>307</v>
      </c>
      <c r="BL7" s="21" t="s">
        <v>99</v>
      </c>
      <c r="BM7" s="21" t="s">
        <v>197</v>
      </c>
      <c r="BN7" s="21" t="s">
        <v>99</v>
      </c>
      <c r="BO7" s="21" t="s">
        <v>307</v>
      </c>
      <c r="BP7" s="21" t="s">
        <v>99</v>
      </c>
      <c r="BQ7" s="21" t="s">
        <v>307</v>
      </c>
      <c r="BR7" s="79" t="s">
        <v>197</v>
      </c>
      <c r="BS7" s="79" t="s">
        <v>307</v>
      </c>
      <c r="BT7" s="79" t="s">
        <v>197</v>
      </c>
      <c r="BU7" s="21" t="s">
        <v>307</v>
      </c>
      <c r="BV7" s="79" t="s">
        <v>307</v>
      </c>
      <c r="BW7" s="21" t="s">
        <v>197</v>
      </c>
      <c r="BX7" s="21" t="s">
        <v>307</v>
      </c>
      <c r="BY7" s="21" t="s">
        <v>197</v>
      </c>
      <c r="BZ7" s="21" t="s">
        <v>307</v>
      </c>
      <c r="CA7" s="21" t="s">
        <v>197</v>
      </c>
      <c r="CB7" s="21" t="s">
        <v>307</v>
      </c>
      <c r="CC7" s="21" t="s">
        <v>197</v>
      </c>
      <c r="CD7" s="21" t="s">
        <v>197</v>
      </c>
      <c r="CE7" s="21" t="s">
        <v>307</v>
      </c>
      <c r="CF7" s="21" t="s">
        <v>99</v>
      </c>
      <c r="CG7" s="21" t="s">
        <v>307</v>
      </c>
      <c r="CH7" s="21" t="s">
        <v>99</v>
      </c>
      <c r="CI7" s="21" t="s">
        <v>197</v>
      </c>
      <c r="CJ7" s="79" t="s">
        <v>307</v>
      </c>
      <c r="CK7" s="21" t="s">
        <v>99</v>
      </c>
      <c r="CL7" s="21" t="s">
        <v>197</v>
      </c>
      <c r="CM7" s="21" t="s">
        <v>307</v>
      </c>
      <c r="CN7" s="21" t="s">
        <v>99</v>
      </c>
      <c r="CO7" s="21" t="s">
        <v>197</v>
      </c>
      <c r="CP7" s="21" t="s">
        <v>197</v>
      </c>
      <c r="CQ7" s="21" t="s">
        <v>99</v>
      </c>
      <c r="CR7" s="21" t="s">
        <v>197</v>
      </c>
      <c r="CS7" s="21" t="s">
        <v>99</v>
      </c>
      <c r="CT7" s="21" t="s">
        <v>307</v>
      </c>
      <c r="CU7" s="21" t="s">
        <v>307</v>
      </c>
    </row>
    <row r="8" spans="1:99" ht="18" x14ac:dyDescent="0.2">
      <c r="A8" s="52"/>
      <c r="B8" s="49"/>
      <c r="C8" s="48"/>
      <c r="D8" s="46" t="s">
        <v>245</v>
      </c>
      <c r="E8" s="14">
        <f t="shared" si="0"/>
        <v>24</v>
      </c>
      <c r="F8" s="14">
        <f t="shared" si="1"/>
        <v>48</v>
      </c>
      <c r="G8" s="79" t="s">
        <v>197</v>
      </c>
      <c r="H8" s="79" t="s">
        <v>197</v>
      </c>
      <c r="I8" s="79" t="s">
        <v>197</v>
      </c>
      <c r="J8" s="79" t="s">
        <v>197</v>
      </c>
      <c r="K8" s="79" t="s">
        <v>197</v>
      </c>
      <c r="L8" s="79" t="s">
        <v>197</v>
      </c>
      <c r="M8" s="79" t="s">
        <v>197</v>
      </c>
      <c r="N8" s="79" t="s">
        <v>197</v>
      </c>
      <c r="O8" s="21" t="s">
        <v>99</v>
      </c>
      <c r="P8" s="21" t="s">
        <v>197</v>
      </c>
      <c r="Q8" s="21" t="s">
        <v>307</v>
      </c>
      <c r="R8" s="21" t="s">
        <v>197</v>
      </c>
      <c r="S8" s="21" t="s">
        <v>307</v>
      </c>
      <c r="T8" s="21" t="s">
        <v>197</v>
      </c>
      <c r="U8" s="79" t="s">
        <v>307</v>
      </c>
      <c r="V8" s="79" t="s">
        <v>307</v>
      </c>
      <c r="W8" s="79" t="s">
        <v>197</v>
      </c>
      <c r="X8" s="21" t="s">
        <v>307</v>
      </c>
      <c r="Y8" s="21" t="s">
        <v>197</v>
      </c>
      <c r="Z8" s="21" t="s">
        <v>197</v>
      </c>
      <c r="AA8" s="21" t="s">
        <v>197</v>
      </c>
      <c r="AB8" s="21" t="s">
        <v>307</v>
      </c>
      <c r="AC8" s="21" t="s">
        <v>197</v>
      </c>
      <c r="AD8" s="21" t="s">
        <v>197</v>
      </c>
      <c r="AE8" s="21" t="s">
        <v>99</v>
      </c>
      <c r="AF8" s="21" t="s">
        <v>99</v>
      </c>
      <c r="AG8" s="21" t="s">
        <v>197</v>
      </c>
      <c r="AH8" s="21" t="s">
        <v>197</v>
      </c>
      <c r="AI8" s="21" t="s">
        <v>197</v>
      </c>
      <c r="AJ8" s="21" t="s">
        <v>307</v>
      </c>
      <c r="AK8" s="21" t="s">
        <v>197</v>
      </c>
      <c r="AL8" s="21" t="s">
        <v>99</v>
      </c>
      <c r="AM8" s="21" t="s">
        <v>99</v>
      </c>
      <c r="AN8" s="21" t="s">
        <v>197</v>
      </c>
      <c r="AO8" s="21" t="s">
        <v>197</v>
      </c>
      <c r="AP8" s="21" t="s">
        <v>197</v>
      </c>
      <c r="AQ8" s="21" t="s">
        <v>197</v>
      </c>
      <c r="AR8" s="21" t="s">
        <v>197</v>
      </c>
      <c r="AS8" s="21" t="s">
        <v>197</v>
      </c>
      <c r="AT8" s="21" t="s">
        <v>99</v>
      </c>
      <c r="AU8" s="21" t="s">
        <v>197</v>
      </c>
      <c r="AV8" s="21" t="s">
        <v>197</v>
      </c>
      <c r="AW8" s="21" t="s">
        <v>307</v>
      </c>
      <c r="AX8" s="21" t="s">
        <v>197</v>
      </c>
      <c r="AY8" s="21" t="s">
        <v>307</v>
      </c>
      <c r="AZ8" s="21" t="s">
        <v>197</v>
      </c>
      <c r="BA8" s="21" t="s">
        <v>307</v>
      </c>
      <c r="BB8" s="21" t="s">
        <v>197</v>
      </c>
      <c r="BC8" s="21" t="s">
        <v>307</v>
      </c>
      <c r="BD8" s="21" t="s">
        <v>197</v>
      </c>
      <c r="BE8" s="21" t="s">
        <v>197</v>
      </c>
      <c r="BF8" s="21" t="s">
        <v>197</v>
      </c>
      <c r="BG8" s="21" t="s">
        <v>307</v>
      </c>
      <c r="BH8" s="21" t="s">
        <v>197</v>
      </c>
      <c r="BI8" s="21" t="s">
        <v>307</v>
      </c>
      <c r="BJ8" s="21" t="s">
        <v>307</v>
      </c>
      <c r="BK8" s="21" t="s">
        <v>307</v>
      </c>
      <c r="BL8" s="21" t="s">
        <v>197</v>
      </c>
      <c r="BM8" s="21" t="s">
        <v>99</v>
      </c>
      <c r="BN8" s="21" t="s">
        <v>307</v>
      </c>
      <c r="BO8" s="21" t="s">
        <v>307</v>
      </c>
      <c r="BP8" s="21" t="s">
        <v>197</v>
      </c>
      <c r="BQ8" s="21" t="s">
        <v>99</v>
      </c>
      <c r="BR8" s="79" t="s">
        <v>197</v>
      </c>
      <c r="BS8" s="21" t="s">
        <v>99</v>
      </c>
      <c r="BT8" s="79" t="s">
        <v>197</v>
      </c>
      <c r="BU8" s="21" t="s">
        <v>307</v>
      </c>
      <c r="BV8" s="21" t="s">
        <v>99</v>
      </c>
      <c r="BW8" s="21" t="s">
        <v>197</v>
      </c>
      <c r="BX8" s="21" t="s">
        <v>99</v>
      </c>
      <c r="BY8" s="21" t="s">
        <v>197</v>
      </c>
      <c r="BZ8" s="21" t="s">
        <v>307</v>
      </c>
      <c r="CA8" s="21" t="s">
        <v>197</v>
      </c>
      <c r="CB8" s="21" t="s">
        <v>307</v>
      </c>
      <c r="CC8" s="21" t="s">
        <v>197</v>
      </c>
      <c r="CD8" s="21" t="s">
        <v>197</v>
      </c>
      <c r="CE8" s="21" t="s">
        <v>307</v>
      </c>
      <c r="CF8" s="21" t="s">
        <v>197</v>
      </c>
      <c r="CG8" s="21" t="s">
        <v>307</v>
      </c>
      <c r="CH8" s="21" t="s">
        <v>99</v>
      </c>
      <c r="CI8" s="21" t="s">
        <v>99</v>
      </c>
      <c r="CJ8" s="79" t="s">
        <v>307</v>
      </c>
      <c r="CK8" s="21" t="s">
        <v>197</v>
      </c>
      <c r="CL8" s="21" t="s">
        <v>197</v>
      </c>
      <c r="CM8" s="21" t="s">
        <v>307</v>
      </c>
      <c r="CN8" s="79" t="s">
        <v>197</v>
      </c>
      <c r="CO8" s="21" t="s">
        <v>99</v>
      </c>
      <c r="CP8" s="21" t="s">
        <v>197</v>
      </c>
      <c r="CQ8" s="21" t="s">
        <v>197</v>
      </c>
      <c r="CR8" s="21" t="s">
        <v>99</v>
      </c>
      <c r="CS8" s="21" t="s">
        <v>99</v>
      </c>
      <c r="CT8" s="21" t="s">
        <v>99</v>
      </c>
      <c r="CU8" s="21" t="s">
        <v>99</v>
      </c>
    </row>
    <row r="9" spans="1:99" ht="18" x14ac:dyDescent="0.2">
      <c r="A9" s="52"/>
      <c r="B9" s="49"/>
      <c r="C9" s="48"/>
      <c r="D9" s="46" t="s">
        <v>45</v>
      </c>
      <c r="E9" s="14">
        <f t="shared" si="0"/>
        <v>28</v>
      </c>
      <c r="F9" s="14">
        <f t="shared" si="1"/>
        <v>39</v>
      </c>
      <c r="G9" s="79" t="s">
        <v>197</v>
      </c>
      <c r="H9" s="79" t="s">
        <v>197</v>
      </c>
      <c r="I9" s="79" t="s">
        <v>197</v>
      </c>
      <c r="J9" s="79" t="s">
        <v>197</v>
      </c>
      <c r="K9" s="79" t="s">
        <v>197</v>
      </c>
      <c r="L9" s="79" t="s">
        <v>99</v>
      </c>
      <c r="M9" s="79" t="s">
        <v>99</v>
      </c>
      <c r="N9" s="79" t="s">
        <v>99</v>
      </c>
      <c r="O9" s="21" t="s">
        <v>197</v>
      </c>
      <c r="P9" s="21" t="s">
        <v>197</v>
      </c>
      <c r="Q9" s="21" t="s">
        <v>307</v>
      </c>
      <c r="R9" s="21" t="s">
        <v>197</v>
      </c>
      <c r="S9" s="21" t="s">
        <v>307</v>
      </c>
      <c r="T9" s="21" t="s">
        <v>197</v>
      </c>
      <c r="U9" s="79" t="s">
        <v>307</v>
      </c>
      <c r="V9" s="79" t="s">
        <v>307</v>
      </c>
      <c r="W9" s="79" t="s">
        <v>197</v>
      </c>
      <c r="X9" s="21" t="s">
        <v>307</v>
      </c>
      <c r="Y9" s="21" t="s">
        <v>99</v>
      </c>
      <c r="Z9" s="21" t="s">
        <v>197</v>
      </c>
      <c r="AA9" s="21" t="s">
        <v>197</v>
      </c>
      <c r="AB9" s="21" t="s">
        <v>307</v>
      </c>
      <c r="AC9" s="21" t="s">
        <v>99</v>
      </c>
      <c r="AD9" s="21" t="s">
        <v>197</v>
      </c>
      <c r="AE9" s="21" t="s">
        <v>197</v>
      </c>
      <c r="AF9" s="21" t="s">
        <v>307</v>
      </c>
      <c r="AG9" s="21" t="s">
        <v>197</v>
      </c>
      <c r="AH9" s="21" t="s">
        <v>197</v>
      </c>
      <c r="AI9" s="21" t="s">
        <v>99</v>
      </c>
      <c r="AJ9" s="21" t="s">
        <v>307</v>
      </c>
      <c r="AK9" s="21" t="s">
        <v>197</v>
      </c>
      <c r="AL9" s="21" t="s">
        <v>197</v>
      </c>
      <c r="AM9" s="21" t="s">
        <v>99</v>
      </c>
      <c r="AN9" s="21" t="s">
        <v>99</v>
      </c>
      <c r="AO9" s="21" t="s">
        <v>99</v>
      </c>
      <c r="AP9" s="21" t="s">
        <v>99</v>
      </c>
      <c r="AQ9" s="21" t="s">
        <v>99</v>
      </c>
      <c r="AR9" s="21" t="s">
        <v>99</v>
      </c>
      <c r="AS9" s="21" t="s">
        <v>197</v>
      </c>
      <c r="AT9" s="21" t="s">
        <v>197</v>
      </c>
      <c r="AU9" s="21" t="s">
        <v>197</v>
      </c>
      <c r="AV9" s="21" t="s">
        <v>197</v>
      </c>
      <c r="AW9" s="21" t="s">
        <v>99</v>
      </c>
      <c r="AX9" s="21" t="s">
        <v>99</v>
      </c>
      <c r="AY9" s="21" t="s">
        <v>307</v>
      </c>
      <c r="AZ9" s="21" t="s">
        <v>197</v>
      </c>
      <c r="BA9" s="21" t="s">
        <v>307</v>
      </c>
      <c r="BB9" s="21" t="s">
        <v>197</v>
      </c>
      <c r="BC9" s="21" t="s">
        <v>307</v>
      </c>
      <c r="BD9" s="21" t="s">
        <v>197</v>
      </c>
      <c r="BE9" s="21" t="s">
        <v>197</v>
      </c>
      <c r="BF9" s="21" t="s">
        <v>197</v>
      </c>
      <c r="BG9" s="21" t="s">
        <v>307</v>
      </c>
      <c r="BH9" s="21" t="s">
        <v>197</v>
      </c>
      <c r="BI9" s="21" t="s">
        <v>307</v>
      </c>
      <c r="BJ9" s="21" t="s">
        <v>307</v>
      </c>
      <c r="BK9" s="21" t="s">
        <v>307</v>
      </c>
      <c r="BL9" s="21" t="s">
        <v>99</v>
      </c>
      <c r="BM9" s="21" t="s">
        <v>197</v>
      </c>
      <c r="BN9" s="21" t="s">
        <v>307</v>
      </c>
      <c r="BO9" s="21" t="s">
        <v>307</v>
      </c>
      <c r="BP9" s="21" t="s">
        <v>197</v>
      </c>
      <c r="BQ9" s="21" t="s">
        <v>307</v>
      </c>
      <c r="BR9" s="79" t="s">
        <v>197</v>
      </c>
      <c r="BS9" s="79" t="s">
        <v>307</v>
      </c>
      <c r="BT9" s="79" t="s">
        <v>197</v>
      </c>
      <c r="BU9" s="21" t="s">
        <v>307</v>
      </c>
      <c r="BV9" s="79" t="s">
        <v>307</v>
      </c>
      <c r="BW9" s="21" t="s">
        <v>197</v>
      </c>
      <c r="BX9" s="21" t="s">
        <v>307</v>
      </c>
      <c r="BY9" s="21" t="s">
        <v>99</v>
      </c>
      <c r="BZ9" s="21" t="s">
        <v>307</v>
      </c>
      <c r="CA9" s="21" t="s">
        <v>197</v>
      </c>
      <c r="CB9" s="21" t="s">
        <v>307</v>
      </c>
      <c r="CC9" s="21" t="s">
        <v>99</v>
      </c>
      <c r="CD9" s="21" t="s">
        <v>197</v>
      </c>
      <c r="CE9" s="21" t="s">
        <v>307</v>
      </c>
      <c r="CF9" s="21" t="s">
        <v>197</v>
      </c>
      <c r="CG9" s="21" t="s">
        <v>307</v>
      </c>
      <c r="CH9" s="21" t="s">
        <v>99</v>
      </c>
      <c r="CI9" s="21" t="s">
        <v>197</v>
      </c>
      <c r="CJ9" s="79" t="s">
        <v>307</v>
      </c>
      <c r="CK9" s="21" t="s">
        <v>197</v>
      </c>
      <c r="CL9" s="21" t="s">
        <v>197</v>
      </c>
      <c r="CM9" s="21" t="s">
        <v>307</v>
      </c>
      <c r="CN9" s="21" t="s">
        <v>99</v>
      </c>
      <c r="CO9" s="21" t="s">
        <v>99</v>
      </c>
      <c r="CP9" s="21" t="s">
        <v>99</v>
      </c>
      <c r="CQ9" s="21" t="s">
        <v>99</v>
      </c>
      <c r="CR9" s="21" t="s">
        <v>99</v>
      </c>
      <c r="CS9" s="21" t="s">
        <v>99</v>
      </c>
      <c r="CT9" s="21" t="s">
        <v>99</v>
      </c>
      <c r="CU9" s="21" t="s">
        <v>99</v>
      </c>
    </row>
    <row r="10" spans="1:99" ht="18" x14ac:dyDescent="0.2">
      <c r="A10" s="52"/>
      <c r="B10" s="49"/>
      <c r="C10" s="48"/>
      <c r="D10" s="46" t="s">
        <v>127</v>
      </c>
      <c r="E10" s="14">
        <f t="shared" si="0"/>
        <v>22</v>
      </c>
      <c r="F10" s="14">
        <f t="shared" si="1"/>
        <v>40</v>
      </c>
      <c r="G10" s="79" t="s">
        <v>99</v>
      </c>
      <c r="H10" s="79" t="s">
        <v>99</v>
      </c>
      <c r="I10" s="79" t="s">
        <v>197</v>
      </c>
      <c r="J10" s="79" t="s">
        <v>197</v>
      </c>
      <c r="K10" s="79" t="s">
        <v>197</v>
      </c>
      <c r="L10" s="79" t="s">
        <v>99</v>
      </c>
      <c r="M10" s="79" t="s">
        <v>197</v>
      </c>
      <c r="N10" s="79" t="s">
        <v>99</v>
      </c>
      <c r="O10" s="21" t="s">
        <v>197</v>
      </c>
      <c r="P10" s="21" t="s">
        <v>197</v>
      </c>
      <c r="Q10" s="21" t="s">
        <v>307</v>
      </c>
      <c r="R10" s="21" t="s">
        <v>197</v>
      </c>
      <c r="S10" s="21" t="s">
        <v>99</v>
      </c>
      <c r="T10" s="21" t="s">
        <v>99</v>
      </c>
      <c r="U10" s="21" t="s">
        <v>99</v>
      </c>
      <c r="V10" s="21" t="s">
        <v>99</v>
      </c>
      <c r="W10" s="79" t="s">
        <v>197</v>
      </c>
      <c r="X10" s="21" t="s">
        <v>307</v>
      </c>
      <c r="Y10" s="21" t="s">
        <v>197</v>
      </c>
      <c r="Z10" s="21" t="s">
        <v>197</v>
      </c>
      <c r="AA10" s="21" t="s">
        <v>197</v>
      </c>
      <c r="AB10" s="21" t="s">
        <v>307</v>
      </c>
      <c r="AC10" s="21" t="s">
        <v>99</v>
      </c>
      <c r="AD10" s="21" t="s">
        <v>197</v>
      </c>
      <c r="AE10" s="21" t="s">
        <v>197</v>
      </c>
      <c r="AF10" s="21" t="s">
        <v>307</v>
      </c>
      <c r="AG10" s="21" t="s">
        <v>197</v>
      </c>
      <c r="AH10" s="21" t="s">
        <v>197</v>
      </c>
      <c r="AI10" s="21" t="s">
        <v>197</v>
      </c>
      <c r="AJ10" s="21" t="s">
        <v>307</v>
      </c>
      <c r="AK10" s="21" t="s">
        <v>197</v>
      </c>
      <c r="AL10" s="21" t="s">
        <v>197</v>
      </c>
      <c r="AM10" s="21" t="s">
        <v>99</v>
      </c>
      <c r="AN10" s="21" t="s">
        <v>197</v>
      </c>
      <c r="AO10" s="21" t="s">
        <v>197</v>
      </c>
      <c r="AP10" s="21" t="s">
        <v>99</v>
      </c>
      <c r="AQ10" s="21" t="s">
        <v>99</v>
      </c>
      <c r="AR10" s="21" t="s">
        <v>99</v>
      </c>
      <c r="AS10" s="21" t="s">
        <v>197</v>
      </c>
      <c r="AT10" s="21" t="s">
        <v>197</v>
      </c>
      <c r="AU10" s="21" t="s">
        <v>99</v>
      </c>
      <c r="AV10" s="21" t="s">
        <v>197</v>
      </c>
      <c r="AW10" s="21" t="s">
        <v>99</v>
      </c>
      <c r="AX10" s="21" t="s">
        <v>197</v>
      </c>
      <c r="AY10" s="21" t="s">
        <v>307</v>
      </c>
      <c r="AZ10" s="21" t="s">
        <v>99</v>
      </c>
      <c r="BA10" s="21" t="s">
        <v>307</v>
      </c>
      <c r="BB10" s="21" t="s">
        <v>197</v>
      </c>
      <c r="BC10" s="21" t="s">
        <v>307</v>
      </c>
      <c r="BD10" s="21" t="s">
        <v>197</v>
      </c>
      <c r="BE10" s="21" t="s">
        <v>197</v>
      </c>
      <c r="BF10" s="21" t="s">
        <v>197</v>
      </c>
      <c r="BG10" s="21" t="s">
        <v>307</v>
      </c>
      <c r="BH10" s="21" t="s">
        <v>197</v>
      </c>
      <c r="BI10" s="21" t="s">
        <v>307</v>
      </c>
      <c r="BJ10" s="21" t="s">
        <v>307</v>
      </c>
      <c r="BK10" s="21" t="s">
        <v>307</v>
      </c>
      <c r="BL10" s="21" t="s">
        <v>99</v>
      </c>
      <c r="BM10" s="21" t="s">
        <v>197</v>
      </c>
      <c r="BN10" s="21" t="s">
        <v>307</v>
      </c>
      <c r="BO10" s="21" t="s">
        <v>307</v>
      </c>
      <c r="BP10" s="21" t="s">
        <v>197</v>
      </c>
      <c r="BQ10" s="21" t="s">
        <v>307</v>
      </c>
      <c r="BR10" s="79" t="s">
        <v>197</v>
      </c>
      <c r="BS10" s="21" t="s">
        <v>99</v>
      </c>
      <c r="BT10" s="79" t="s">
        <v>197</v>
      </c>
      <c r="BU10" s="21" t="s">
        <v>307</v>
      </c>
      <c r="BV10" s="21" t="s">
        <v>99</v>
      </c>
      <c r="BW10" s="21" t="s">
        <v>197</v>
      </c>
      <c r="BX10" s="21" t="s">
        <v>307</v>
      </c>
      <c r="BY10" s="21" t="s">
        <v>197</v>
      </c>
      <c r="BZ10" s="21" t="s">
        <v>307</v>
      </c>
      <c r="CA10" s="21" t="s">
        <v>99</v>
      </c>
      <c r="CB10" s="21" t="s">
        <v>99</v>
      </c>
      <c r="CC10" s="21" t="s">
        <v>99</v>
      </c>
      <c r="CD10" s="21" t="s">
        <v>197</v>
      </c>
      <c r="CE10" s="21" t="s">
        <v>307</v>
      </c>
      <c r="CF10" s="21" t="s">
        <v>197</v>
      </c>
      <c r="CG10" s="21" t="s">
        <v>307</v>
      </c>
      <c r="CH10" s="21" t="s">
        <v>99</v>
      </c>
      <c r="CI10" s="21" t="s">
        <v>197</v>
      </c>
      <c r="CJ10" s="79" t="s">
        <v>307</v>
      </c>
      <c r="CK10" s="21" t="s">
        <v>197</v>
      </c>
      <c r="CL10" s="21" t="s">
        <v>197</v>
      </c>
      <c r="CM10" s="21" t="s">
        <v>307</v>
      </c>
      <c r="CN10" s="21" t="s">
        <v>99</v>
      </c>
      <c r="CO10" s="21" t="s">
        <v>197</v>
      </c>
      <c r="CP10" s="21" t="s">
        <v>197</v>
      </c>
      <c r="CQ10" s="21" t="s">
        <v>99</v>
      </c>
      <c r="CR10" s="21" t="s">
        <v>197</v>
      </c>
      <c r="CS10" s="21" t="s">
        <v>99</v>
      </c>
      <c r="CT10" s="21" t="s">
        <v>99</v>
      </c>
      <c r="CU10" s="21" t="s">
        <v>99</v>
      </c>
    </row>
    <row r="11" spans="1:99" ht="18" x14ac:dyDescent="0.2">
      <c r="A11" s="52"/>
      <c r="B11" s="49"/>
      <c r="C11" s="48"/>
      <c r="D11" s="46" t="s">
        <v>247</v>
      </c>
      <c r="E11" s="14">
        <f t="shared" si="0"/>
        <v>20</v>
      </c>
      <c r="F11" s="14">
        <f t="shared" si="1"/>
        <v>29</v>
      </c>
      <c r="G11" s="79" t="s">
        <v>99</v>
      </c>
      <c r="H11" s="79" t="s">
        <v>99</v>
      </c>
      <c r="I11" s="79" t="s">
        <v>197</v>
      </c>
      <c r="J11" s="79" t="s">
        <v>197</v>
      </c>
      <c r="K11" s="79" t="s">
        <v>99</v>
      </c>
      <c r="L11" s="79" t="s">
        <v>197</v>
      </c>
      <c r="M11" s="79" t="s">
        <v>197</v>
      </c>
      <c r="N11" s="79" t="s">
        <v>99</v>
      </c>
      <c r="O11" s="21" t="s">
        <v>197</v>
      </c>
      <c r="P11" s="21" t="s">
        <v>197</v>
      </c>
      <c r="Q11" s="21" t="s">
        <v>307</v>
      </c>
      <c r="R11" s="21" t="s">
        <v>99</v>
      </c>
      <c r="S11" s="21" t="s">
        <v>99</v>
      </c>
      <c r="T11" s="21" t="s">
        <v>99</v>
      </c>
      <c r="U11" s="79" t="s">
        <v>307</v>
      </c>
      <c r="V11" s="79" t="s">
        <v>307</v>
      </c>
      <c r="W11" s="21" t="s">
        <v>99</v>
      </c>
      <c r="X11" s="21" t="s">
        <v>307</v>
      </c>
      <c r="Y11" s="21" t="s">
        <v>99</v>
      </c>
      <c r="Z11" s="21" t="s">
        <v>197</v>
      </c>
      <c r="AA11" s="21" t="s">
        <v>99</v>
      </c>
      <c r="AB11" s="21" t="s">
        <v>99</v>
      </c>
      <c r="AC11" s="21" t="s">
        <v>197</v>
      </c>
      <c r="AD11" s="21" t="s">
        <v>99</v>
      </c>
      <c r="AE11" s="21" t="s">
        <v>99</v>
      </c>
      <c r="AF11" s="21" t="s">
        <v>307</v>
      </c>
      <c r="AG11" s="21" t="s">
        <v>197</v>
      </c>
      <c r="AH11" s="21" t="s">
        <v>197</v>
      </c>
      <c r="AI11" s="21" t="s">
        <v>99</v>
      </c>
      <c r="AJ11" s="21" t="s">
        <v>99</v>
      </c>
      <c r="AK11" s="21" t="s">
        <v>197</v>
      </c>
      <c r="AL11" s="21" t="s">
        <v>99</v>
      </c>
      <c r="AM11" s="21" t="s">
        <v>197</v>
      </c>
      <c r="AN11" s="21" t="s">
        <v>197</v>
      </c>
      <c r="AO11" s="21" t="s">
        <v>197</v>
      </c>
      <c r="AP11" s="21" t="s">
        <v>197</v>
      </c>
      <c r="AQ11" s="21" t="s">
        <v>197</v>
      </c>
      <c r="AR11" s="21" t="s">
        <v>99</v>
      </c>
      <c r="AS11" s="21" t="s">
        <v>197</v>
      </c>
      <c r="AT11" s="21" t="s">
        <v>99</v>
      </c>
      <c r="AU11" s="21" t="s">
        <v>197</v>
      </c>
      <c r="AV11" s="21" t="s">
        <v>99</v>
      </c>
      <c r="AW11" s="21" t="s">
        <v>307</v>
      </c>
      <c r="AX11" s="21" t="s">
        <v>99</v>
      </c>
      <c r="AY11" s="21" t="s">
        <v>307</v>
      </c>
      <c r="AZ11" s="21" t="s">
        <v>99</v>
      </c>
      <c r="BA11" s="21" t="s">
        <v>99</v>
      </c>
      <c r="BB11" s="21" t="s">
        <v>99</v>
      </c>
      <c r="BC11" s="21" t="s">
        <v>307</v>
      </c>
      <c r="BD11" s="21" t="s">
        <v>99</v>
      </c>
      <c r="BE11" s="21" t="s">
        <v>99</v>
      </c>
      <c r="BF11" s="21" t="s">
        <v>197</v>
      </c>
      <c r="BG11" s="21" t="s">
        <v>307</v>
      </c>
      <c r="BH11" s="21" t="s">
        <v>197</v>
      </c>
      <c r="BI11" s="21" t="s">
        <v>99</v>
      </c>
      <c r="BJ11" s="21" t="s">
        <v>307</v>
      </c>
      <c r="BK11" s="21" t="s">
        <v>307</v>
      </c>
      <c r="BL11" s="21" t="s">
        <v>99</v>
      </c>
      <c r="BM11" s="21" t="s">
        <v>99</v>
      </c>
      <c r="BN11" s="21" t="s">
        <v>307</v>
      </c>
      <c r="BO11" s="21" t="s">
        <v>307</v>
      </c>
      <c r="BP11" s="21" t="s">
        <v>99</v>
      </c>
      <c r="BQ11" s="21" t="s">
        <v>99</v>
      </c>
      <c r="BR11" s="21" t="s">
        <v>99</v>
      </c>
      <c r="BS11" s="21" t="s">
        <v>99</v>
      </c>
      <c r="BT11" s="21" t="s">
        <v>99</v>
      </c>
      <c r="BU11" s="21" t="s">
        <v>99</v>
      </c>
      <c r="BV11" s="21" t="s">
        <v>99</v>
      </c>
      <c r="BW11" s="21" t="s">
        <v>99</v>
      </c>
      <c r="BX11" s="21" t="s">
        <v>99</v>
      </c>
      <c r="BY11" s="21" t="s">
        <v>197</v>
      </c>
      <c r="BZ11" s="21" t="s">
        <v>307</v>
      </c>
      <c r="CA11" s="21" t="s">
        <v>197</v>
      </c>
      <c r="CB11" s="21" t="s">
        <v>307</v>
      </c>
      <c r="CC11" s="21" t="s">
        <v>197</v>
      </c>
      <c r="CD11" s="21" t="s">
        <v>197</v>
      </c>
      <c r="CE11" s="21" t="s">
        <v>307</v>
      </c>
      <c r="CF11" s="21" t="s">
        <v>197</v>
      </c>
      <c r="CG11" s="21" t="s">
        <v>307</v>
      </c>
      <c r="CH11" s="21" t="s">
        <v>197</v>
      </c>
      <c r="CI11" s="21" t="s">
        <v>197</v>
      </c>
      <c r="CJ11" s="79" t="s">
        <v>307</v>
      </c>
      <c r="CK11" s="21" t="s">
        <v>197</v>
      </c>
      <c r="CL11" s="21" t="s">
        <v>197</v>
      </c>
      <c r="CM11" s="21" t="s">
        <v>307</v>
      </c>
      <c r="CN11" s="79" t="s">
        <v>197</v>
      </c>
      <c r="CO11" s="79" t="s">
        <v>197</v>
      </c>
      <c r="CP11" s="79" t="s">
        <v>197</v>
      </c>
      <c r="CQ11" s="79" t="s">
        <v>197</v>
      </c>
      <c r="CR11" s="21" t="s">
        <v>99</v>
      </c>
      <c r="CS11" s="21" t="s">
        <v>307</v>
      </c>
      <c r="CT11" s="21" t="s">
        <v>99</v>
      </c>
      <c r="CU11" s="21" t="s">
        <v>99</v>
      </c>
    </row>
    <row r="12" spans="1:99" ht="17.25" customHeight="1" x14ac:dyDescent="0.2">
      <c r="A12" s="52"/>
      <c r="B12" s="49"/>
      <c r="C12" s="48"/>
      <c r="D12" s="46" t="s">
        <v>78</v>
      </c>
      <c r="E12" s="14">
        <f t="shared" si="0"/>
        <v>25</v>
      </c>
      <c r="F12" s="14">
        <f t="shared" si="1"/>
        <v>41</v>
      </c>
      <c r="G12" s="79" t="s">
        <v>99</v>
      </c>
      <c r="H12" s="79" t="s">
        <v>197</v>
      </c>
      <c r="I12" s="79" t="s">
        <v>197</v>
      </c>
      <c r="J12" s="79" t="s">
        <v>99</v>
      </c>
      <c r="K12" s="79" t="s">
        <v>197</v>
      </c>
      <c r="L12" s="79" t="s">
        <v>197</v>
      </c>
      <c r="M12" s="79" t="s">
        <v>197</v>
      </c>
      <c r="N12" s="79" t="s">
        <v>99</v>
      </c>
      <c r="O12" s="21" t="s">
        <v>197</v>
      </c>
      <c r="P12" s="21" t="s">
        <v>197</v>
      </c>
      <c r="Q12" s="21" t="s">
        <v>307</v>
      </c>
      <c r="R12" s="21" t="s">
        <v>99</v>
      </c>
      <c r="S12" s="79" t="s">
        <v>307</v>
      </c>
      <c r="T12" s="21" t="s">
        <v>99</v>
      </c>
      <c r="U12" s="79" t="s">
        <v>307</v>
      </c>
      <c r="V12" s="79" t="s">
        <v>307</v>
      </c>
      <c r="W12" s="79" t="s">
        <v>197</v>
      </c>
      <c r="X12" s="21" t="s">
        <v>307</v>
      </c>
      <c r="Y12" s="21" t="s">
        <v>197</v>
      </c>
      <c r="Z12" s="21" t="s">
        <v>99</v>
      </c>
      <c r="AA12" s="21" t="s">
        <v>197</v>
      </c>
      <c r="AB12" s="21" t="s">
        <v>99</v>
      </c>
      <c r="AC12" s="21" t="s">
        <v>99</v>
      </c>
      <c r="AD12" s="21" t="s">
        <v>99</v>
      </c>
      <c r="AE12" s="21" t="s">
        <v>197</v>
      </c>
      <c r="AF12" s="21" t="s">
        <v>307</v>
      </c>
      <c r="AG12" s="21" t="s">
        <v>197</v>
      </c>
      <c r="AH12" s="21" t="s">
        <v>197</v>
      </c>
      <c r="AI12" s="21" t="s">
        <v>197</v>
      </c>
      <c r="AJ12" s="21" t="s">
        <v>307</v>
      </c>
      <c r="AK12" s="21" t="s">
        <v>197</v>
      </c>
      <c r="AL12" s="21" t="s">
        <v>197</v>
      </c>
      <c r="AM12" s="21" t="s">
        <v>197</v>
      </c>
      <c r="AN12" s="21" t="s">
        <v>197</v>
      </c>
      <c r="AO12" s="21" t="s">
        <v>197</v>
      </c>
      <c r="AP12" s="21" t="s">
        <v>197</v>
      </c>
      <c r="AQ12" s="21" t="s">
        <v>197</v>
      </c>
      <c r="AR12" s="21" t="s">
        <v>197</v>
      </c>
      <c r="AS12" s="21" t="s">
        <v>197</v>
      </c>
      <c r="AT12" s="21" t="s">
        <v>197</v>
      </c>
      <c r="AU12" s="21" t="s">
        <v>99</v>
      </c>
      <c r="AV12" s="21" t="s">
        <v>197</v>
      </c>
      <c r="AW12" s="21" t="s">
        <v>99</v>
      </c>
      <c r="AX12" s="21" t="s">
        <v>197</v>
      </c>
      <c r="AY12" s="21" t="s">
        <v>307</v>
      </c>
      <c r="AZ12" s="21" t="s">
        <v>99</v>
      </c>
      <c r="BA12" s="21" t="s">
        <v>307</v>
      </c>
      <c r="BB12" s="21" t="s">
        <v>197</v>
      </c>
      <c r="BC12" s="21" t="s">
        <v>307</v>
      </c>
      <c r="BD12" s="21" t="s">
        <v>197</v>
      </c>
      <c r="BE12" s="21" t="s">
        <v>99</v>
      </c>
      <c r="BF12" s="21" t="s">
        <v>197</v>
      </c>
      <c r="BG12" s="21" t="s">
        <v>99</v>
      </c>
      <c r="BH12" s="21" t="s">
        <v>197</v>
      </c>
      <c r="BI12" s="21" t="s">
        <v>307</v>
      </c>
      <c r="BJ12" s="21" t="s">
        <v>307</v>
      </c>
      <c r="BK12" s="21" t="s">
        <v>99</v>
      </c>
      <c r="BL12" s="21" t="s">
        <v>197</v>
      </c>
      <c r="BM12" s="21" t="s">
        <v>99</v>
      </c>
      <c r="BN12" s="21" t="s">
        <v>307</v>
      </c>
      <c r="BO12" s="21" t="s">
        <v>307</v>
      </c>
      <c r="BP12" s="21" t="s">
        <v>197</v>
      </c>
      <c r="BQ12" s="21" t="s">
        <v>307</v>
      </c>
      <c r="BR12" s="21" t="s">
        <v>99</v>
      </c>
      <c r="BS12" s="79" t="s">
        <v>307</v>
      </c>
      <c r="BT12" s="79" t="s">
        <v>197</v>
      </c>
      <c r="BU12" s="21" t="s">
        <v>307</v>
      </c>
      <c r="BV12" s="79" t="s">
        <v>99</v>
      </c>
      <c r="BW12" s="21" t="s">
        <v>197</v>
      </c>
      <c r="BX12" s="21" t="s">
        <v>307</v>
      </c>
      <c r="BY12" s="21" t="s">
        <v>99</v>
      </c>
      <c r="BZ12" s="21" t="s">
        <v>307</v>
      </c>
      <c r="CA12" s="21" t="s">
        <v>99</v>
      </c>
      <c r="CB12" s="21" t="s">
        <v>307</v>
      </c>
      <c r="CC12" s="21" t="s">
        <v>197</v>
      </c>
      <c r="CD12" s="21" t="s">
        <v>197</v>
      </c>
      <c r="CE12" s="21" t="s">
        <v>307</v>
      </c>
      <c r="CF12" s="21" t="s">
        <v>197</v>
      </c>
      <c r="CG12" s="21" t="s">
        <v>307</v>
      </c>
      <c r="CH12" s="21" t="s">
        <v>197</v>
      </c>
      <c r="CI12" s="21" t="s">
        <v>197</v>
      </c>
      <c r="CJ12" s="79" t="s">
        <v>307</v>
      </c>
      <c r="CK12" s="21" t="s">
        <v>197</v>
      </c>
      <c r="CL12" s="21" t="s">
        <v>197</v>
      </c>
      <c r="CM12" s="21" t="s">
        <v>307</v>
      </c>
      <c r="CN12" s="79" t="s">
        <v>197</v>
      </c>
      <c r="CO12" s="79" t="s">
        <v>197</v>
      </c>
      <c r="CP12" s="79" t="s">
        <v>197</v>
      </c>
      <c r="CQ12" s="21" t="s">
        <v>197</v>
      </c>
      <c r="CR12" s="21" t="s">
        <v>99</v>
      </c>
      <c r="CS12" s="21" t="s">
        <v>307</v>
      </c>
      <c r="CT12" s="21" t="s">
        <v>99</v>
      </c>
      <c r="CU12" s="21" t="s">
        <v>99</v>
      </c>
    </row>
    <row r="13" spans="1:99" ht="4.5" customHeight="1" x14ac:dyDescent="0.2">
      <c r="A13" s="52"/>
      <c r="B13" s="49"/>
      <c r="C13" s="48"/>
      <c r="D13" s="59"/>
      <c r="E13" s="14"/>
      <c r="F13" s="14"/>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row>
    <row r="14" spans="1:99" ht="18" x14ac:dyDescent="0.2">
      <c r="A14" s="52"/>
      <c r="B14" s="49"/>
      <c r="C14" s="48"/>
      <c r="D14" s="46" t="s">
        <v>222</v>
      </c>
      <c r="E14" s="14">
        <f t="shared" ref="E14:E25" si="2">COUNTIF(G14:CU14,"x")</f>
        <v>22</v>
      </c>
      <c r="F14" s="14">
        <f t="shared" ref="F14:F25" si="3">COUNTIF(G14:CM14,"Si")</f>
        <v>29</v>
      </c>
      <c r="G14" s="21" t="s">
        <v>99</v>
      </c>
      <c r="H14" s="21" t="s">
        <v>99</v>
      </c>
      <c r="I14" s="21" t="s">
        <v>197</v>
      </c>
      <c r="J14" s="21" t="s">
        <v>197</v>
      </c>
      <c r="K14" s="21" t="s">
        <v>99</v>
      </c>
      <c r="L14" s="21" t="s">
        <v>99</v>
      </c>
      <c r="M14" s="21" t="s">
        <v>99</v>
      </c>
      <c r="N14" s="21" t="s">
        <v>99</v>
      </c>
      <c r="O14" s="21" t="s">
        <v>99</v>
      </c>
      <c r="P14" s="21" t="s">
        <v>99</v>
      </c>
      <c r="Q14" s="21" t="s">
        <v>99</v>
      </c>
      <c r="R14" s="21" t="s">
        <v>99</v>
      </c>
      <c r="S14" s="21" t="s">
        <v>99</v>
      </c>
      <c r="T14" s="21" t="s">
        <v>99</v>
      </c>
      <c r="U14" s="21" t="s">
        <v>99</v>
      </c>
      <c r="V14" s="21" t="s">
        <v>99</v>
      </c>
      <c r="W14" s="21" t="s">
        <v>99</v>
      </c>
      <c r="X14" s="21" t="s">
        <v>99</v>
      </c>
      <c r="Y14" s="21" t="s">
        <v>99</v>
      </c>
      <c r="Z14" s="21" t="s">
        <v>99</v>
      </c>
      <c r="AA14" s="21" t="s">
        <v>99</v>
      </c>
      <c r="AB14" s="21" t="s">
        <v>99</v>
      </c>
      <c r="AC14" s="21" t="s">
        <v>99</v>
      </c>
      <c r="AD14" s="21" t="s">
        <v>99</v>
      </c>
      <c r="AE14" s="21" t="s">
        <v>99</v>
      </c>
      <c r="AF14" s="21" t="s">
        <v>99</v>
      </c>
      <c r="AG14" s="21" t="s">
        <v>99</v>
      </c>
      <c r="AH14" s="21" t="s">
        <v>99</v>
      </c>
      <c r="AI14" s="21" t="s">
        <v>99</v>
      </c>
      <c r="AJ14" s="21" t="s">
        <v>99</v>
      </c>
      <c r="AK14" s="21" t="s">
        <v>197</v>
      </c>
      <c r="AL14" s="21" t="s">
        <v>197</v>
      </c>
      <c r="AM14" s="21" t="s">
        <v>99</v>
      </c>
      <c r="AN14" s="21" t="s">
        <v>197</v>
      </c>
      <c r="AO14" s="21" t="s">
        <v>197</v>
      </c>
      <c r="AP14" s="21" t="s">
        <v>197</v>
      </c>
      <c r="AQ14" s="21" t="s">
        <v>197</v>
      </c>
      <c r="AR14" s="21" t="s">
        <v>197</v>
      </c>
      <c r="AS14" s="21" t="s">
        <v>197</v>
      </c>
      <c r="AT14" s="21" t="s">
        <v>197</v>
      </c>
      <c r="AU14" s="21" t="s">
        <v>197</v>
      </c>
      <c r="AV14" s="21" t="s">
        <v>197</v>
      </c>
      <c r="AW14" s="21" t="s">
        <v>307</v>
      </c>
      <c r="AX14" s="21" t="s">
        <v>197</v>
      </c>
      <c r="AY14" s="21" t="s">
        <v>307</v>
      </c>
      <c r="AZ14" s="21" t="s">
        <v>99</v>
      </c>
      <c r="BA14" s="21" t="s">
        <v>307</v>
      </c>
      <c r="BB14" s="21" t="s">
        <v>197</v>
      </c>
      <c r="BC14" s="21" t="s">
        <v>307</v>
      </c>
      <c r="BD14" s="21" t="s">
        <v>197</v>
      </c>
      <c r="BE14" s="21" t="s">
        <v>197</v>
      </c>
      <c r="BF14" s="21" t="s">
        <v>99</v>
      </c>
      <c r="BG14" s="21" t="s">
        <v>307</v>
      </c>
      <c r="BH14" s="21" t="s">
        <v>99</v>
      </c>
      <c r="BI14" s="21" t="s">
        <v>307</v>
      </c>
      <c r="BJ14" s="21" t="s">
        <v>307</v>
      </c>
      <c r="BK14" s="21" t="s">
        <v>307</v>
      </c>
      <c r="BL14" s="21" t="s">
        <v>197</v>
      </c>
      <c r="BM14" s="21" t="s">
        <v>99</v>
      </c>
      <c r="BN14" s="21" t="s">
        <v>307</v>
      </c>
      <c r="BO14" s="21" t="s">
        <v>307</v>
      </c>
      <c r="BP14" s="21" t="s">
        <v>99</v>
      </c>
      <c r="BQ14" s="21" t="s">
        <v>307</v>
      </c>
      <c r="BR14" s="79" t="s">
        <v>197</v>
      </c>
      <c r="BS14" s="79" t="s">
        <v>307</v>
      </c>
      <c r="BT14" s="79" t="s">
        <v>197</v>
      </c>
      <c r="BU14" s="21" t="s">
        <v>307</v>
      </c>
      <c r="BV14" s="79" t="s">
        <v>307</v>
      </c>
      <c r="BW14" s="21" t="s">
        <v>197</v>
      </c>
      <c r="BX14" s="21" t="s">
        <v>307</v>
      </c>
      <c r="BY14" s="21" t="s">
        <v>99</v>
      </c>
      <c r="BZ14" s="21" t="s">
        <v>307</v>
      </c>
      <c r="CA14" s="21" t="s">
        <v>197</v>
      </c>
      <c r="CB14" s="21" t="s">
        <v>307</v>
      </c>
      <c r="CC14" s="21" t="s">
        <v>197</v>
      </c>
      <c r="CD14" s="21" t="s">
        <v>197</v>
      </c>
      <c r="CE14" s="21" t="s">
        <v>307</v>
      </c>
      <c r="CF14" s="21" t="s">
        <v>197</v>
      </c>
      <c r="CG14" s="21" t="s">
        <v>307</v>
      </c>
      <c r="CH14" s="21" t="s">
        <v>197</v>
      </c>
      <c r="CI14" s="21" t="s">
        <v>197</v>
      </c>
      <c r="CJ14" s="79" t="s">
        <v>307</v>
      </c>
      <c r="CK14" s="21" t="s">
        <v>197</v>
      </c>
      <c r="CL14" s="21" t="s">
        <v>197</v>
      </c>
      <c r="CM14" s="21" t="s">
        <v>307</v>
      </c>
      <c r="CN14" s="79" t="s">
        <v>197</v>
      </c>
      <c r="CO14" s="79" t="s">
        <v>197</v>
      </c>
      <c r="CP14" s="79" t="s">
        <v>197</v>
      </c>
      <c r="CQ14" s="21" t="s">
        <v>197</v>
      </c>
      <c r="CR14" s="21" t="s">
        <v>197</v>
      </c>
      <c r="CS14" s="21" t="s">
        <v>307</v>
      </c>
      <c r="CT14" s="21" t="s">
        <v>99</v>
      </c>
      <c r="CU14" s="21" t="s">
        <v>99</v>
      </c>
    </row>
    <row r="15" spans="1:99" ht="18" x14ac:dyDescent="0.2">
      <c r="A15" s="57"/>
      <c r="B15" s="49"/>
      <c r="C15" s="48"/>
      <c r="D15" s="46" t="s">
        <v>79</v>
      </c>
      <c r="E15" s="14">
        <f t="shared" si="2"/>
        <v>23</v>
      </c>
      <c r="F15" s="58">
        <f t="shared" si="3"/>
        <v>23</v>
      </c>
      <c r="G15" s="21" t="s">
        <v>99</v>
      </c>
      <c r="H15" s="21" t="s">
        <v>99</v>
      </c>
      <c r="I15" s="21" t="s">
        <v>99</v>
      </c>
      <c r="J15" s="21" t="s">
        <v>99</v>
      </c>
      <c r="K15" s="21" t="s">
        <v>99</v>
      </c>
      <c r="L15" s="79" t="s">
        <v>197</v>
      </c>
      <c r="M15" s="79" t="s">
        <v>197</v>
      </c>
      <c r="N15" s="21" t="s">
        <v>99</v>
      </c>
      <c r="O15" s="21" t="s">
        <v>197</v>
      </c>
      <c r="P15" s="21" t="s">
        <v>197</v>
      </c>
      <c r="Q15" s="21" t="s">
        <v>307</v>
      </c>
      <c r="R15" s="21" t="s">
        <v>197</v>
      </c>
      <c r="S15" s="21" t="s">
        <v>307</v>
      </c>
      <c r="T15" s="21" t="s">
        <v>197</v>
      </c>
      <c r="U15" s="21" t="s">
        <v>99</v>
      </c>
      <c r="V15" s="79" t="s">
        <v>307</v>
      </c>
      <c r="W15" s="79" t="s">
        <v>197</v>
      </c>
      <c r="X15" s="21" t="s">
        <v>307</v>
      </c>
      <c r="Y15" s="21" t="s">
        <v>99</v>
      </c>
      <c r="Z15" s="21" t="s">
        <v>99</v>
      </c>
      <c r="AA15" s="21" t="s">
        <v>197</v>
      </c>
      <c r="AB15" s="21" t="s">
        <v>307</v>
      </c>
      <c r="AC15" s="21" t="s">
        <v>197</v>
      </c>
      <c r="AD15" s="21" t="s">
        <v>197</v>
      </c>
      <c r="AE15" s="21" t="s">
        <v>99</v>
      </c>
      <c r="AF15" s="21" t="s">
        <v>307</v>
      </c>
      <c r="AG15" s="21" t="s">
        <v>197</v>
      </c>
      <c r="AH15" s="21" t="s">
        <v>197</v>
      </c>
      <c r="AI15" s="21" t="s">
        <v>197</v>
      </c>
      <c r="AJ15" s="21" t="s">
        <v>307</v>
      </c>
      <c r="AK15" s="21" t="s">
        <v>99</v>
      </c>
      <c r="AL15" s="21" t="s">
        <v>99</v>
      </c>
      <c r="AM15" s="21" t="s">
        <v>99</v>
      </c>
      <c r="AN15" s="21" t="s">
        <v>99</v>
      </c>
      <c r="AO15" s="21" t="s">
        <v>99</v>
      </c>
      <c r="AP15" s="21" t="s">
        <v>99</v>
      </c>
      <c r="AQ15" s="21" t="s">
        <v>99</v>
      </c>
      <c r="AR15" s="21" t="s">
        <v>99</v>
      </c>
      <c r="AS15" s="21" t="s">
        <v>99</v>
      </c>
      <c r="AT15" s="21" t="s">
        <v>99</v>
      </c>
      <c r="AU15" s="21" t="s">
        <v>99</v>
      </c>
      <c r="AV15" s="21" t="s">
        <v>99</v>
      </c>
      <c r="AW15" s="21" t="s">
        <v>99</v>
      </c>
      <c r="AX15" s="21" t="s">
        <v>99</v>
      </c>
      <c r="AY15" s="21" t="s">
        <v>99</v>
      </c>
      <c r="AZ15" s="21" t="s">
        <v>99</v>
      </c>
      <c r="BA15" s="21" t="s">
        <v>99</v>
      </c>
      <c r="BB15" s="21" t="s">
        <v>197</v>
      </c>
      <c r="BC15" s="21" t="s">
        <v>99</v>
      </c>
      <c r="BD15" s="21" t="s">
        <v>197</v>
      </c>
      <c r="BE15" s="21" t="s">
        <v>197</v>
      </c>
      <c r="BF15" s="21" t="s">
        <v>197</v>
      </c>
      <c r="BG15" s="21" t="s">
        <v>307</v>
      </c>
      <c r="BH15" s="21" t="s">
        <v>197</v>
      </c>
      <c r="BI15" s="21" t="s">
        <v>307</v>
      </c>
      <c r="BJ15" s="21" t="s">
        <v>99</v>
      </c>
      <c r="BK15" s="21" t="s">
        <v>307</v>
      </c>
      <c r="BL15" s="21" t="s">
        <v>99</v>
      </c>
      <c r="BM15" s="21" t="s">
        <v>197</v>
      </c>
      <c r="BN15" s="21" t="s">
        <v>307</v>
      </c>
      <c r="BO15" s="21" t="s">
        <v>307</v>
      </c>
      <c r="BP15" s="21" t="s">
        <v>99</v>
      </c>
      <c r="BQ15" s="21" t="s">
        <v>307</v>
      </c>
      <c r="BR15" s="21" t="s">
        <v>99</v>
      </c>
      <c r="BS15" s="21" t="s">
        <v>99</v>
      </c>
      <c r="BT15" s="79" t="s">
        <v>197</v>
      </c>
      <c r="BU15" s="21" t="s">
        <v>307</v>
      </c>
      <c r="BV15" s="79" t="s">
        <v>307</v>
      </c>
      <c r="BW15" s="21" t="s">
        <v>99</v>
      </c>
      <c r="BX15" s="21" t="s">
        <v>307</v>
      </c>
      <c r="BY15" s="21" t="s">
        <v>99</v>
      </c>
      <c r="BZ15" s="21" t="s">
        <v>307</v>
      </c>
      <c r="CA15" s="21" t="s">
        <v>99</v>
      </c>
      <c r="CB15" s="21" t="s">
        <v>307</v>
      </c>
      <c r="CC15" s="21" t="s">
        <v>197</v>
      </c>
      <c r="CD15" s="21" t="s">
        <v>99</v>
      </c>
      <c r="CE15" s="21" t="s">
        <v>307</v>
      </c>
      <c r="CF15" s="21" t="s">
        <v>99</v>
      </c>
      <c r="CG15" s="21" t="s">
        <v>307</v>
      </c>
      <c r="CH15" s="21" t="s">
        <v>197</v>
      </c>
      <c r="CI15" s="21" t="s">
        <v>99</v>
      </c>
      <c r="CJ15" s="79" t="s">
        <v>307</v>
      </c>
      <c r="CK15" s="21" t="s">
        <v>197</v>
      </c>
      <c r="CL15" s="21" t="s">
        <v>99</v>
      </c>
      <c r="CM15" s="21" t="s">
        <v>307</v>
      </c>
      <c r="CN15" s="79" t="s">
        <v>197</v>
      </c>
      <c r="CO15" s="79" t="s">
        <v>197</v>
      </c>
      <c r="CP15" s="79" t="s">
        <v>197</v>
      </c>
      <c r="CQ15" s="21" t="s">
        <v>197</v>
      </c>
      <c r="CR15" s="21" t="s">
        <v>99</v>
      </c>
      <c r="CS15" s="21" t="s">
        <v>307</v>
      </c>
      <c r="CT15" s="21" t="s">
        <v>99</v>
      </c>
      <c r="CU15" s="21" t="s">
        <v>99</v>
      </c>
    </row>
    <row r="16" spans="1:99" ht="18" x14ac:dyDescent="0.2">
      <c r="A16" s="52"/>
      <c r="B16" s="49"/>
      <c r="C16" s="48"/>
      <c r="D16" s="46" t="s">
        <v>177</v>
      </c>
      <c r="E16" s="14">
        <f t="shared" si="2"/>
        <v>22</v>
      </c>
      <c r="F16" s="14">
        <f t="shared" si="3"/>
        <v>41</v>
      </c>
      <c r="G16" s="21" t="s">
        <v>197</v>
      </c>
      <c r="H16" s="21" t="s">
        <v>197</v>
      </c>
      <c r="I16" s="21" t="s">
        <v>197</v>
      </c>
      <c r="J16" s="21" t="s">
        <v>197</v>
      </c>
      <c r="K16" s="79" t="s">
        <v>197</v>
      </c>
      <c r="L16" s="79" t="s">
        <v>197</v>
      </c>
      <c r="M16" s="79" t="s">
        <v>197</v>
      </c>
      <c r="N16" s="21" t="s">
        <v>99</v>
      </c>
      <c r="O16" s="21" t="s">
        <v>99</v>
      </c>
      <c r="P16" s="21" t="s">
        <v>197</v>
      </c>
      <c r="Q16" s="21" t="s">
        <v>307</v>
      </c>
      <c r="R16" s="21" t="s">
        <v>197</v>
      </c>
      <c r="S16" s="21" t="s">
        <v>99</v>
      </c>
      <c r="T16" s="21" t="s">
        <v>197</v>
      </c>
      <c r="U16" s="21" t="s">
        <v>99</v>
      </c>
      <c r="V16" s="21" t="s">
        <v>99</v>
      </c>
      <c r="W16" s="79" t="s">
        <v>197</v>
      </c>
      <c r="X16" s="21" t="s">
        <v>99</v>
      </c>
      <c r="Y16" s="21" t="s">
        <v>197</v>
      </c>
      <c r="Z16" s="21" t="s">
        <v>99</v>
      </c>
      <c r="AA16" s="21" t="s">
        <v>99</v>
      </c>
      <c r="AB16" s="21" t="s">
        <v>99</v>
      </c>
      <c r="AC16" s="21" t="s">
        <v>99</v>
      </c>
      <c r="AD16" s="21" t="s">
        <v>99</v>
      </c>
      <c r="AE16" s="21" t="s">
        <v>99</v>
      </c>
      <c r="AF16" s="21" t="s">
        <v>99</v>
      </c>
      <c r="AG16" s="21" t="s">
        <v>99</v>
      </c>
      <c r="AH16" s="21" t="s">
        <v>99</v>
      </c>
      <c r="AI16" s="21" t="s">
        <v>197</v>
      </c>
      <c r="AJ16" s="21" t="s">
        <v>99</v>
      </c>
      <c r="AK16" s="21" t="s">
        <v>197</v>
      </c>
      <c r="AL16" s="21" t="s">
        <v>197</v>
      </c>
      <c r="AM16" s="21" t="s">
        <v>99</v>
      </c>
      <c r="AN16" s="21" t="s">
        <v>197</v>
      </c>
      <c r="AO16" s="21" t="s">
        <v>197</v>
      </c>
      <c r="AP16" s="21" t="s">
        <v>197</v>
      </c>
      <c r="AQ16" s="21" t="s">
        <v>197</v>
      </c>
      <c r="AR16" s="21" t="s">
        <v>197</v>
      </c>
      <c r="AS16" s="21" t="s">
        <v>197</v>
      </c>
      <c r="AT16" s="21" t="s">
        <v>197</v>
      </c>
      <c r="AU16" s="21" t="s">
        <v>197</v>
      </c>
      <c r="AV16" s="21" t="s">
        <v>197</v>
      </c>
      <c r="AW16" s="21" t="s">
        <v>307</v>
      </c>
      <c r="AX16" s="21" t="s">
        <v>197</v>
      </c>
      <c r="AY16" s="21" t="s">
        <v>307</v>
      </c>
      <c r="AZ16" s="21" t="s">
        <v>197</v>
      </c>
      <c r="BA16" s="21" t="s">
        <v>307</v>
      </c>
      <c r="BB16" s="21" t="s">
        <v>197</v>
      </c>
      <c r="BC16" s="21" t="s">
        <v>307</v>
      </c>
      <c r="BD16" s="21" t="s">
        <v>99</v>
      </c>
      <c r="BE16" s="21" t="s">
        <v>197</v>
      </c>
      <c r="BF16" s="21" t="s">
        <v>197</v>
      </c>
      <c r="BG16" s="21" t="s">
        <v>307</v>
      </c>
      <c r="BH16" s="21" t="s">
        <v>197</v>
      </c>
      <c r="BI16" s="21" t="s">
        <v>307</v>
      </c>
      <c r="BJ16" s="21" t="s">
        <v>307</v>
      </c>
      <c r="BK16" s="21" t="s">
        <v>307</v>
      </c>
      <c r="BL16" s="21" t="s">
        <v>197</v>
      </c>
      <c r="BM16" s="21" t="s">
        <v>197</v>
      </c>
      <c r="BN16" s="21" t="s">
        <v>99</v>
      </c>
      <c r="BO16" s="21" t="s">
        <v>307</v>
      </c>
      <c r="BP16" s="21" t="s">
        <v>99</v>
      </c>
      <c r="BQ16" s="21" t="s">
        <v>307</v>
      </c>
      <c r="BR16" s="79" t="s">
        <v>197</v>
      </c>
      <c r="BS16" s="79" t="s">
        <v>307</v>
      </c>
      <c r="BT16" s="79" t="s">
        <v>197</v>
      </c>
      <c r="BU16" s="21" t="s">
        <v>307</v>
      </c>
      <c r="BV16" s="79" t="s">
        <v>307</v>
      </c>
      <c r="BW16" s="21" t="s">
        <v>197</v>
      </c>
      <c r="BX16" s="21" t="s">
        <v>307</v>
      </c>
      <c r="BY16" s="21" t="s">
        <v>197</v>
      </c>
      <c r="BZ16" s="21" t="s">
        <v>307</v>
      </c>
      <c r="CA16" s="21" t="s">
        <v>99</v>
      </c>
      <c r="CB16" s="21" t="s">
        <v>307</v>
      </c>
      <c r="CC16" s="21" t="s">
        <v>99</v>
      </c>
      <c r="CD16" s="21" t="s">
        <v>197</v>
      </c>
      <c r="CE16" s="21" t="s">
        <v>307</v>
      </c>
      <c r="CF16" s="21" t="s">
        <v>197</v>
      </c>
      <c r="CG16" s="21" t="s">
        <v>307</v>
      </c>
      <c r="CH16" s="21" t="s">
        <v>99</v>
      </c>
      <c r="CI16" s="21" t="s">
        <v>197</v>
      </c>
      <c r="CJ16" s="79" t="s">
        <v>307</v>
      </c>
      <c r="CK16" s="21" t="s">
        <v>197</v>
      </c>
      <c r="CL16" s="21" t="s">
        <v>197</v>
      </c>
      <c r="CM16" s="21" t="s">
        <v>307</v>
      </c>
      <c r="CN16" s="79" t="s">
        <v>197</v>
      </c>
      <c r="CO16" s="79" t="s">
        <v>197</v>
      </c>
      <c r="CP16" s="79" t="s">
        <v>197</v>
      </c>
      <c r="CQ16" s="21" t="s">
        <v>197</v>
      </c>
      <c r="CR16" s="21" t="s">
        <v>197</v>
      </c>
      <c r="CS16" s="21" t="s">
        <v>307</v>
      </c>
      <c r="CT16" s="21" t="s">
        <v>99</v>
      </c>
      <c r="CU16" s="21" t="s">
        <v>99</v>
      </c>
    </row>
    <row r="17" spans="1:99" ht="18" x14ac:dyDescent="0.2">
      <c r="A17" s="52"/>
      <c r="B17" s="49"/>
      <c r="C17" s="48"/>
      <c r="D17" s="46" t="s">
        <v>40</v>
      </c>
      <c r="E17" s="14">
        <f t="shared" si="2"/>
        <v>15</v>
      </c>
      <c r="F17" s="14">
        <f t="shared" si="3"/>
        <v>15</v>
      </c>
      <c r="G17" s="21" t="s">
        <v>99</v>
      </c>
      <c r="H17" s="21" t="s">
        <v>99</v>
      </c>
      <c r="I17" s="21" t="s">
        <v>99</v>
      </c>
      <c r="J17" s="21" t="s">
        <v>99</v>
      </c>
      <c r="K17" s="21" t="s">
        <v>99</v>
      </c>
      <c r="L17" s="21" t="s">
        <v>99</v>
      </c>
      <c r="M17" s="21" t="s">
        <v>99</v>
      </c>
      <c r="N17" s="21" t="s">
        <v>99</v>
      </c>
      <c r="O17" s="21" t="s">
        <v>99</v>
      </c>
      <c r="P17" s="21" t="s">
        <v>99</v>
      </c>
      <c r="Q17" s="21" t="s">
        <v>99</v>
      </c>
      <c r="R17" s="21" t="s">
        <v>99</v>
      </c>
      <c r="S17" s="21" t="s">
        <v>99</v>
      </c>
      <c r="T17" s="21" t="s">
        <v>99</v>
      </c>
      <c r="U17" s="21" t="s">
        <v>99</v>
      </c>
      <c r="V17" s="21" t="s">
        <v>99</v>
      </c>
      <c r="W17" s="21" t="s">
        <v>99</v>
      </c>
      <c r="X17" s="21" t="s">
        <v>99</v>
      </c>
      <c r="Y17" s="21" t="s">
        <v>99</v>
      </c>
      <c r="Z17" s="21" t="s">
        <v>99</v>
      </c>
      <c r="AA17" s="21" t="s">
        <v>99</v>
      </c>
      <c r="AB17" s="21" t="s">
        <v>99</v>
      </c>
      <c r="AC17" s="21" t="s">
        <v>99</v>
      </c>
      <c r="AD17" s="21" t="s">
        <v>99</v>
      </c>
      <c r="AE17" s="21" t="s">
        <v>99</v>
      </c>
      <c r="AF17" s="21" t="s">
        <v>99</v>
      </c>
      <c r="AG17" s="21" t="s">
        <v>99</v>
      </c>
      <c r="AH17" s="21" t="s">
        <v>99</v>
      </c>
      <c r="AI17" s="21" t="s">
        <v>99</v>
      </c>
      <c r="AJ17" s="21" t="s">
        <v>99</v>
      </c>
      <c r="AK17" s="21" t="s">
        <v>99</v>
      </c>
      <c r="AL17" s="21" t="s">
        <v>99</v>
      </c>
      <c r="AM17" s="21" t="s">
        <v>99</v>
      </c>
      <c r="AN17" s="21" t="s">
        <v>99</v>
      </c>
      <c r="AO17" s="21" t="s">
        <v>99</v>
      </c>
      <c r="AP17" s="21" t="s">
        <v>99</v>
      </c>
      <c r="AQ17" s="21" t="s">
        <v>99</v>
      </c>
      <c r="AR17" s="21" t="s">
        <v>99</v>
      </c>
      <c r="AS17" s="21" t="s">
        <v>99</v>
      </c>
      <c r="AT17" s="21" t="s">
        <v>99</v>
      </c>
      <c r="AU17" s="21" t="s">
        <v>99</v>
      </c>
      <c r="AV17" s="21" t="s">
        <v>99</v>
      </c>
      <c r="AW17" s="21" t="s">
        <v>99</v>
      </c>
      <c r="AX17" s="21" t="s">
        <v>99</v>
      </c>
      <c r="AY17" s="21" t="s">
        <v>99</v>
      </c>
      <c r="AZ17" s="21" t="s">
        <v>99</v>
      </c>
      <c r="BA17" s="21" t="s">
        <v>99</v>
      </c>
      <c r="BB17" s="21" t="s">
        <v>99</v>
      </c>
      <c r="BC17" s="21" t="s">
        <v>99</v>
      </c>
      <c r="BD17" s="21" t="s">
        <v>99</v>
      </c>
      <c r="BE17" s="21" t="s">
        <v>99</v>
      </c>
      <c r="BF17" s="21" t="s">
        <v>99</v>
      </c>
      <c r="BG17" s="21" t="s">
        <v>99</v>
      </c>
      <c r="BH17" s="21" t="s">
        <v>197</v>
      </c>
      <c r="BI17" s="21" t="s">
        <v>307</v>
      </c>
      <c r="BJ17" s="21" t="s">
        <v>99</v>
      </c>
      <c r="BK17" s="21" t="s">
        <v>307</v>
      </c>
      <c r="BL17" s="21" t="s">
        <v>197</v>
      </c>
      <c r="BM17" s="21" t="s">
        <v>99</v>
      </c>
      <c r="BN17" s="21" t="s">
        <v>307</v>
      </c>
      <c r="BO17" s="21" t="s">
        <v>307</v>
      </c>
      <c r="BP17" s="21" t="s">
        <v>197</v>
      </c>
      <c r="BQ17" s="21" t="s">
        <v>307</v>
      </c>
      <c r="BR17" s="79" t="s">
        <v>197</v>
      </c>
      <c r="BS17" s="79" t="s">
        <v>307</v>
      </c>
      <c r="BT17" s="79" t="s">
        <v>197</v>
      </c>
      <c r="BU17" s="21" t="s">
        <v>307</v>
      </c>
      <c r="BV17" s="79" t="s">
        <v>307</v>
      </c>
      <c r="BW17" s="21" t="s">
        <v>197</v>
      </c>
      <c r="BX17" s="21" t="s">
        <v>307</v>
      </c>
      <c r="BY17" s="21" t="s">
        <v>197</v>
      </c>
      <c r="BZ17" s="21" t="s">
        <v>307</v>
      </c>
      <c r="CA17" s="21" t="s">
        <v>197</v>
      </c>
      <c r="CB17" s="21" t="s">
        <v>307</v>
      </c>
      <c r="CC17" s="21" t="s">
        <v>197</v>
      </c>
      <c r="CD17" s="21" t="s">
        <v>197</v>
      </c>
      <c r="CE17" s="21" t="s">
        <v>307</v>
      </c>
      <c r="CF17" s="21" t="s">
        <v>197</v>
      </c>
      <c r="CG17" s="21" t="s">
        <v>99</v>
      </c>
      <c r="CH17" s="21" t="s">
        <v>197</v>
      </c>
      <c r="CI17" s="21" t="s">
        <v>197</v>
      </c>
      <c r="CJ17" s="79" t="s">
        <v>307</v>
      </c>
      <c r="CK17" s="21" t="s">
        <v>197</v>
      </c>
      <c r="CL17" s="21" t="s">
        <v>197</v>
      </c>
      <c r="CM17" s="21" t="s">
        <v>307</v>
      </c>
      <c r="CN17" s="79" t="s">
        <v>197</v>
      </c>
      <c r="CO17" s="21" t="s">
        <v>99</v>
      </c>
      <c r="CP17" s="21" t="s">
        <v>99</v>
      </c>
      <c r="CQ17" s="21" t="s">
        <v>99</v>
      </c>
      <c r="CR17" s="21" t="s">
        <v>197</v>
      </c>
      <c r="CS17" s="21" t="s">
        <v>307</v>
      </c>
      <c r="CT17" s="21" t="s">
        <v>99</v>
      </c>
      <c r="CU17" s="21" t="s">
        <v>99</v>
      </c>
    </row>
    <row r="18" spans="1:99" ht="18" x14ac:dyDescent="0.2">
      <c r="A18" s="52"/>
      <c r="B18" s="49"/>
      <c r="C18" s="48"/>
      <c r="D18" s="46" t="s">
        <v>252</v>
      </c>
      <c r="E18" s="14">
        <f t="shared" si="2"/>
        <v>28</v>
      </c>
      <c r="F18" s="14">
        <f t="shared" si="3"/>
        <v>45</v>
      </c>
      <c r="G18" s="21" t="s">
        <v>99</v>
      </c>
      <c r="H18" s="21" t="s">
        <v>197</v>
      </c>
      <c r="I18" s="21" t="s">
        <v>99</v>
      </c>
      <c r="J18" s="79" t="s">
        <v>197</v>
      </c>
      <c r="K18" s="79" t="s">
        <v>197</v>
      </c>
      <c r="L18" s="79" t="s">
        <v>99</v>
      </c>
      <c r="M18" s="79" t="s">
        <v>99</v>
      </c>
      <c r="N18" s="79" t="s">
        <v>197</v>
      </c>
      <c r="O18" s="21" t="s">
        <v>197</v>
      </c>
      <c r="P18" s="21" t="s">
        <v>197</v>
      </c>
      <c r="Q18" s="21" t="s">
        <v>307</v>
      </c>
      <c r="R18" s="21" t="s">
        <v>197</v>
      </c>
      <c r="S18" s="21" t="s">
        <v>307</v>
      </c>
      <c r="T18" s="21" t="s">
        <v>197</v>
      </c>
      <c r="U18" s="79" t="s">
        <v>307</v>
      </c>
      <c r="V18" s="79" t="s">
        <v>307</v>
      </c>
      <c r="W18" s="79" t="s">
        <v>197</v>
      </c>
      <c r="X18" s="21" t="s">
        <v>307</v>
      </c>
      <c r="Y18" s="21" t="s">
        <v>197</v>
      </c>
      <c r="Z18" s="21" t="s">
        <v>99</v>
      </c>
      <c r="AA18" s="21" t="s">
        <v>197</v>
      </c>
      <c r="AB18" s="21" t="s">
        <v>307</v>
      </c>
      <c r="AC18" s="21" t="s">
        <v>99</v>
      </c>
      <c r="AD18" s="21" t="s">
        <v>197</v>
      </c>
      <c r="AE18" s="21" t="s">
        <v>197</v>
      </c>
      <c r="AF18" s="21" t="s">
        <v>307</v>
      </c>
      <c r="AG18" s="21" t="s">
        <v>197</v>
      </c>
      <c r="AH18" s="21" t="s">
        <v>197</v>
      </c>
      <c r="AI18" s="21" t="s">
        <v>197</v>
      </c>
      <c r="AJ18" s="21" t="s">
        <v>307</v>
      </c>
      <c r="AK18" s="21" t="s">
        <v>197</v>
      </c>
      <c r="AL18" s="21" t="s">
        <v>197</v>
      </c>
      <c r="AM18" s="21" t="s">
        <v>197</v>
      </c>
      <c r="AN18" s="21" t="s">
        <v>99</v>
      </c>
      <c r="AO18" s="21" t="s">
        <v>99</v>
      </c>
      <c r="AP18" s="21" t="s">
        <v>197</v>
      </c>
      <c r="AQ18" s="21" t="s">
        <v>197</v>
      </c>
      <c r="AR18" s="21" t="s">
        <v>197</v>
      </c>
      <c r="AS18" s="21" t="s">
        <v>197</v>
      </c>
      <c r="AT18" s="21" t="s">
        <v>197</v>
      </c>
      <c r="AU18" s="21" t="s">
        <v>197</v>
      </c>
      <c r="AV18" s="21" t="s">
        <v>197</v>
      </c>
      <c r="AW18" s="21" t="s">
        <v>307</v>
      </c>
      <c r="AX18" s="21" t="s">
        <v>197</v>
      </c>
      <c r="AY18" s="21" t="s">
        <v>307</v>
      </c>
      <c r="AZ18" s="21" t="s">
        <v>197</v>
      </c>
      <c r="BA18" s="21" t="s">
        <v>307</v>
      </c>
      <c r="BB18" s="21" t="s">
        <v>197</v>
      </c>
      <c r="BC18" s="21" t="s">
        <v>307</v>
      </c>
      <c r="BD18" s="21" t="s">
        <v>197</v>
      </c>
      <c r="BE18" s="21" t="s">
        <v>197</v>
      </c>
      <c r="BF18" s="21" t="s">
        <v>197</v>
      </c>
      <c r="BG18" s="21" t="s">
        <v>307</v>
      </c>
      <c r="BH18" s="21" t="s">
        <v>197</v>
      </c>
      <c r="BI18" s="21" t="s">
        <v>307</v>
      </c>
      <c r="BJ18" s="21" t="s">
        <v>307</v>
      </c>
      <c r="BK18" s="21" t="s">
        <v>307</v>
      </c>
      <c r="BL18" s="21" t="s">
        <v>197</v>
      </c>
      <c r="BM18" s="21" t="s">
        <v>197</v>
      </c>
      <c r="BN18" s="21" t="s">
        <v>99</v>
      </c>
      <c r="BO18" s="21" t="s">
        <v>99</v>
      </c>
      <c r="BP18" s="21" t="s">
        <v>99</v>
      </c>
      <c r="BQ18" s="21" t="s">
        <v>307</v>
      </c>
      <c r="BR18" s="79" t="s">
        <v>197</v>
      </c>
      <c r="BS18" s="79" t="s">
        <v>307</v>
      </c>
      <c r="BT18" s="79" t="s">
        <v>197</v>
      </c>
      <c r="BU18" s="21" t="s">
        <v>307</v>
      </c>
      <c r="BV18" s="79" t="s">
        <v>307</v>
      </c>
      <c r="BW18" s="21" t="s">
        <v>197</v>
      </c>
      <c r="BX18" s="21" t="s">
        <v>307</v>
      </c>
      <c r="BY18" s="21" t="s">
        <v>197</v>
      </c>
      <c r="BZ18" s="21" t="s">
        <v>307</v>
      </c>
      <c r="CA18" s="21" t="s">
        <v>99</v>
      </c>
      <c r="CB18" s="21" t="s">
        <v>307</v>
      </c>
      <c r="CC18" s="21" t="s">
        <v>197</v>
      </c>
      <c r="CD18" s="21" t="s">
        <v>197</v>
      </c>
      <c r="CE18" s="21" t="s">
        <v>307</v>
      </c>
      <c r="CF18" s="21" t="s">
        <v>197</v>
      </c>
      <c r="CG18" s="21" t="s">
        <v>307</v>
      </c>
      <c r="CH18" s="21" t="s">
        <v>197</v>
      </c>
      <c r="CI18" s="21" t="s">
        <v>99</v>
      </c>
      <c r="CJ18" s="79" t="s">
        <v>307</v>
      </c>
      <c r="CK18" s="21" t="s">
        <v>197</v>
      </c>
      <c r="CL18" s="21" t="s">
        <v>197</v>
      </c>
      <c r="CM18" s="21" t="s">
        <v>307</v>
      </c>
      <c r="CN18" s="79" t="s">
        <v>197</v>
      </c>
      <c r="CO18" s="79" t="s">
        <v>197</v>
      </c>
      <c r="CP18" s="79" t="s">
        <v>197</v>
      </c>
      <c r="CQ18" s="21" t="s">
        <v>197</v>
      </c>
      <c r="CR18" s="21" t="s">
        <v>197</v>
      </c>
      <c r="CS18" s="21" t="s">
        <v>307</v>
      </c>
      <c r="CT18" s="21" t="s">
        <v>99</v>
      </c>
      <c r="CU18" s="21" t="s">
        <v>99</v>
      </c>
    </row>
    <row r="19" spans="1:99" ht="18" x14ac:dyDescent="0.2">
      <c r="A19" s="52"/>
      <c r="B19" s="49"/>
      <c r="C19" s="48"/>
      <c r="D19" s="46" t="s">
        <v>53</v>
      </c>
      <c r="E19" s="14">
        <f t="shared" si="2"/>
        <v>29</v>
      </c>
      <c r="F19" s="14">
        <f t="shared" si="3"/>
        <v>52</v>
      </c>
      <c r="G19" s="21" t="s">
        <v>197</v>
      </c>
      <c r="H19" s="21" t="s">
        <v>197</v>
      </c>
      <c r="I19" s="21" t="s">
        <v>197</v>
      </c>
      <c r="J19" s="21" t="s">
        <v>197</v>
      </c>
      <c r="K19" s="79" t="s">
        <v>197</v>
      </c>
      <c r="L19" s="79" t="s">
        <v>197</v>
      </c>
      <c r="M19" s="79" t="s">
        <v>197</v>
      </c>
      <c r="N19" s="21" t="s">
        <v>99</v>
      </c>
      <c r="O19" s="21" t="s">
        <v>197</v>
      </c>
      <c r="P19" s="21" t="s">
        <v>197</v>
      </c>
      <c r="Q19" s="21" t="s">
        <v>307</v>
      </c>
      <c r="R19" s="21" t="s">
        <v>197</v>
      </c>
      <c r="S19" s="21" t="s">
        <v>307</v>
      </c>
      <c r="T19" s="21" t="s">
        <v>197</v>
      </c>
      <c r="U19" s="79" t="s">
        <v>307</v>
      </c>
      <c r="V19" s="79" t="s">
        <v>307</v>
      </c>
      <c r="W19" s="79" t="s">
        <v>197</v>
      </c>
      <c r="X19" s="21" t="s">
        <v>307</v>
      </c>
      <c r="Y19" s="21" t="s">
        <v>197</v>
      </c>
      <c r="Z19" s="21" t="s">
        <v>197</v>
      </c>
      <c r="AA19" s="21" t="s">
        <v>197</v>
      </c>
      <c r="AB19" s="21" t="s">
        <v>307</v>
      </c>
      <c r="AC19" s="21" t="s">
        <v>197</v>
      </c>
      <c r="AD19" s="21" t="s">
        <v>197</v>
      </c>
      <c r="AE19" s="21" t="s">
        <v>197</v>
      </c>
      <c r="AF19" s="21" t="s">
        <v>307</v>
      </c>
      <c r="AG19" s="21" t="s">
        <v>197</v>
      </c>
      <c r="AH19" s="21" t="s">
        <v>197</v>
      </c>
      <c r="AI19" s="21" t="s">
        <v>197</v>
      </c>
      <c r="AJ19" s="21" t="s">
        <v>307</v>
      </c>
      <c r="AK19" s="21" t="s">
        <v>197</v>
      </c>
      <c r="AL19" s="21" t="s">
        <v>197</v>
      </c>
      <c r="AM19" s="21" t="s">
        <v>197</v>
      </c>
      <c r="AN19" s="21" t="s">
        <v>99</v>
      </c>
      <c r="AO19" s="21" t="s">
        <v>197</v>
      </c>
      <c r="AP19" s="21" t="s">
        <v>197</v>
      </c>
      <c r="AQ19" s="21" t="s">
        <v>197</v>
      </c>
      <c r="AR19" s="21" t="s">
        <v>197</v>
      </c>
      <c r="AS19" s="21" t="s">
        <v>197</v>
      </c>
      <c r="AT19" s="21" t="s">
        <v>197</v>
      </c>
      <c r="AU19" s="21" t="s">
        <v>197</v>
      </c>
      <c r="AV19" s="21" t="s">
        <v>197</v>
      </c>
      <c r="AW19" s="21" t="s">
        <v>307</v>
      </c>
      <c r="AX19" s="21" t="s">
        <v>197</v>
      </c>
      <c r="AY19" s="21" t="s">
        <v>307</v>
      </c>
      <c r="AZ19" s="21" t="s">
        <v>197</v>
      </c>
      <c r="BA19" s="21" t="s">
        <v>307</v>
      </c>
      <c r="BB19" s="21" t="s">
        <v>197</v>
      </c>
      <c r="BC19" s="21" t="s">
        <v>307</v>
      </c>
      <c r="BD19" s="21" t="s">
        <v>197</v>
      </c>
      <c r="BE19" s="21" t="s">
        <v>197</v>
      </c>
      <c r="BF19" s="21" t="s">
        <v>197</v>
      </c>
      <c r="BG19" s="21" t="s">
        <v>307</v>
      </c>
      <c r="BH19" s="21" t="s">
        <v>197</v>
      </c>
      <c r="BI19" s="21" t="s">
        <v>307</v>
      </c>
      <c r="BJ19" s="21" t="s">
        <v>307</v>
      </c>
      <c r="BK19" s="21" t="s">
        <v>99</v>
      </c>
      <c r="BL19" s="21" t="s">
        <v>197</v>
      </c>
      <c r="BM19" s="21" t="s">
        <v>99</v>
      </c>
      <c r="BN19" s="21" t="s">
        <v>307</v>
      </c>
      <c r="BO19" s="21" t="s">
        <v>307</v>
      </c>
      <c r="BP19" s="21" t="s">
        <v>197</v>
      </c>
      <c r="BQ19" s="21" t="s">
        <v>307</v>
      </c>
      <c r="BR19" s="79" t="s">
        <v>197</v>
      </c>
      <c r="BS19" s="79" t="s">
        <v>307</v>
      </c>
      <c r="BT19" s="79" t="s">
        <v>197</v>
      </c>
      <c r="BU19" s="21" t="s">
        <v>307</v>
      </c>
      <c r="BV19" s="79" t="s">
        <v>307</v>
      </c>
      <c r="BW19" s="21" t="s">
        <v>197</v>
      </c>
      <c r="BX19" s="21" t="s">
        <v>307</v>
      </c>
      <c r="BY19" s="21" t="s">
        <v>197</v>
      </c>
      <c r="BZ19" s="21" t="s">
        <v>307</v>
      </c>
      <c r="CA19" s="21" t="s">
        <v>197</v>
      </c>
      <c r="CB19" s="21" t="s">
        <v>307</v>
      </c>
      <c r="CC19" s="21" t="s">
        <v>197</v>
      </c>
      <c r="CD19" s="21" t="s">
        <v>197</v>
      </c>
      <c r="CE19" s="21" t="s">
        <v>307</v>
      </c>
      <c r="CF19" s="21" t="s">
        <v>197</v>
      </c>
      <c r="CG19" s="21" t="s">
        <v>307</v>
      </c>
      <c r="CH19" s="21" t="s">
        <v>99</v>
      </c>
      <c r="CI19" s="21" t="s">
        <v>197</v>
      </c>
      <c r="CJ19" s="79" t="s">
        <v>307</v>
      </c>
      <c r="CK19" s="21" t="s">
        <v>197</v>
      </c>
      <c r="CL19" s="21" t="s">
        <v>197</v>
      </c>
      <c r="CM19" s="21" t="s">
        <v>307</v>
      </c>
      <c r="CN19" s="79" t="s">
        <v>197</v>
      </c>
      <c r="CO19" s="21" t="s">
        <v>99</v>
      </c>
      <c r="CP19" s="79" t="s">
        <v>197</v>
      </c>
      <c r="CQ19" s="79" t="s">
        <v>197</v>
      </c>
      <c r="CR19" s="79" t="s">
        <v>197</v>
      </c>
      <c r="CS19" s="21" t="s">
        <v>307</v>
      </c>
      <c r="CT19" s="21" t="s">
        <v>99</v>
      </c>
      <c r="CU19" s="21" t="s">
        <v>99</v>
      </c>
    </row>
    <row r="20" spans="1:99" ht="18" x14ac:dyDescent="0.2">
      <c r="A20" s="52"/>
      <c r="B20" s="49"/>
      <c r="C20" s="48"/>
      <c r="D20" s="46" t="s">
        <v>254</v>
      </c>
      <c r="E20" s="14">
        <f t="shared" si="2"/>
        <v>23</v>
      </c>
      <c r="F20" s="14">
        <f t="shared" si="3"/>
        <v>29</v>
      </c>
      <c r="G20" s="21" t="s">
        <v>99</v>
      </c>
      <c r="H20" s="21" t="s">
        <v>99</v>
      </c>
      <c r="I20" s="21" t="s">
        <v>99</v>
      </c>
      <c r="J20" s="21" t="s">
        <v>99</v>
      </c>
      <c r="K20" s="21" t="s">
        <v>99</v>
      </c>
      <c r="L20" s="21" t="s">
        <v>99</v>
      </c>
      <c r="M20" s="79" t="s">
        <v>197</v>
      </c>
      <c r="N20" s="79" t="s">
        <v>197</v>
      </c>
      <c r="O20" s="21" t="s">
        <v>197</v>
      </c>
      <c r="P20" s="21" t="s">
        <v>197</v>
      </c>
      <c r="Q20" s="21" t="s">
        <v>307</v>
      </c>
      <c r="R20" s="21" t="s">
        <v>197</v>
      </c>
      <c r="S20" s="21" t="s">
        <v>307</v>
      </c>
      <c r="T20" s="21" t="s">
        <v>99</v>
      </c>
      <c r="U20" s="21" t="s">
        <v>99</v>
      </c>
      <c r="V20" s="79" t="s">
        <v>307</v>
      </c>
      <c r="W20" s="79" t="s">
        <v>197</v>
      </c>
      <c r="X20" s="21" t="s">
        <v>307</v>
      </c>
      <c r="Y20" s="21" t="s">
        <v>99</v>
      </c>
      <c r="Z20" s="21" t="s">
        <v>197</v>
      </c>
      <c r="AA20" s="21" t="s">
        <v>99</v>
      </c>
      <c r="AB20" s="21" t="s">
        <v>99</v>
      </c>
      <c r="AC20" s="21" t="s">
        <v>99</v>
      </c>
      <c r="AD20" s="21" t="s">
        <v>99</v>
      </c>
      <c r="AE20" s="21" t="s">
        <v>99</v>
      </c>
      <c r="AF20" s="21" t="s">
        <v>99</v>
      </c>
      <c r="AG20" s="21" t="s">
        <v>99</v>
      </c>
      <c r="AH20" s="21" t="s">
        <v>99</v>
      </c>
      <c r="AI20" s="21" t="s">
        <v>197</v>
      </c>
      <c r="AJ20" s="21" t="s">
        <v>99</v>
      </c>
      <c r="AK20" s="21" t="s">
        <v>197</v>
      </c>
      <c r="AL20" s="21" t="s">
        <v>99</v>
      </c>
      <c r="AM20" s="21" t="s">
        <v>99</v>
      </c>
      <c r="AN20" s="21" t="s">
        <v>99</v>
      </c>
      <c r="AO20" s="21" t="s">
        <v>197</v>
      </c>
      <c r="AP20" s="21" t="s">
        <v>197</v>
      </c>
      <c r="AQ20" s="21" t="s">
        <v>197</v>
      </c>
      <c r="AR20" s="21" t="s">
        <v>197</v>
      </c>
      <c r="AS20" s="21" t="s">
        <v>197</v>
      </c>
      <c r="AT20" s="21" t="s">
        <v>197</v>
      </c>
      <c r="AU20" s="21" t="s">
        <v>197</v>
      </c>
      <c r="AV20" s="21" t="s">
        <v>197</v>
      </c>
      <c r="AW20" s="21" t="s">
        <v>307</v>
      </c>
      <c r="AX20" s="21" t="s">
        <v>99</v>
      </c>
      <c r="AY20" s="21" t="s">
        <v>307</v>
      </c>
      <c r="AZ20" s="21" t="s">
        <v>197</v>
      </c>
      <c r="BA20" s="21" t="s">
        <v>307</v>
      </c>
      <c r="BB20" s="21" t="s">
        <v>99</v>
      </c>
      <c r="BC20" s="21" t="s">
        <v>307</v>
      </c>
      <c r="BD20" s="21" t="s">
        <v>99</v>
      </c>
      <c r="BE20" s="21" t="s">
        <v>197</v>
      </c>
      <c r="BF20" s="21" t="s">
        <v>197</v>
      </c>
      <c r="BG20" s="21" t="s">
        <v>307</v>
      </c>
      <c r="BH20" s="21" t="s">
        <v>197</v>
      </c>
      <c r="BI20" s="21" t="s">
        <v>307</v>
      </c>
      <c r="BJ20" s="21" t="s">
        <v>307</v>
      </c>
      <c r="BK20" s="21" t="s">
        <v>307</v>
      </c>
      <c r="BL20" s="21" t="s">
        <v>197</v>
      </c>
      <c r="BM20" s="21" t="s">
        <v>99</v>
      </c>
      <c r="BN20" s="21" t="s">
        <v>307</v>
      </c>
      <c r="BO20" s="21" t="s">
        <v>307</v>
      </c>
      <c r="BP20" s="21" t="s">
        <v>197</v>
      </c>
      <c r="BQ20" s="21" t="s">
        <v>307</v>
      </c>
      <c r="BR20" s="79" t="s">
        <v>197</v>
      </c>
      <c r="BS20" s="79" t="s">
        <v>307</v>
      </c>
      <c r="BT20" s="21" t="s">
        <v>99</v>
      </c>
      <c r="BU20" s="21" t="s">
        <v>307</v>
      </c>
      <c r="BV20" s="79" t="s">
        <v>307</v>
      </c>
      <c r="BW20" s="21" t="s">
        <v>197</v>
      </c>
      <c r="BX20" s="21" t="s">
        <v>307</v>
      </c>
      <c r="BY20" s="21" t="s">
        <v>197</v>
      </c>
      <c r="BZ20" s="21" t="s">
        <v>307</v>
      </c>
      <c r="CA20" s="21" t="s">
        <v>99</v>
      </c>
      <c r="CB20" s="21" t="s">
        <v>307</v>
      </c>
      <c r="CC20" s="21" t="s">
        <v>197</v>
      </c>
      <c r="CD20" s="21" t="s">
        <v>197</v>
      </c>
      <c r="CE20" s="21" t="s">
        <v>307</v>
      </c>
      <c r="CF20" s="21" t="s">
        <v>99</v>
      </c>
      <c r="CG20" s="21" t="s">
        <v>307</v>
      </c>
      <c r="CH20" s="21" t="s">
        <v>99</v>
      </c>
      <c r="CI20" s="21" t="s">
        <v>99</v>
      </c>
      <c r="CJ20" s="21" t="s">
        <v>99</v>
      </c>
      <c r="CK20" s="21" t="s">
        <v>197</v>
      </c>
      <c r="CL20" s="21" t="s">
        <v>99</v>
      </c>
      <c r="CM20" s="21" t="s">
        <v>99</v>
      </c>
      <c r="CN20" s="21" t="s">
        <v>99</v>
      </c>
      <c r="CO20" s="21" t="s">
        <v>99</v>
      </c>
      <c r="CP20" s="21" t="s">
        <v>99</v>
      </c>
      <c r="CQ20" s="21" t="s">
        <v>197</v>
      </c>
      <c r="CR20" s="21" t="s">
        <v>99</v>
      </c>
      <c r="CS20" s="21" t="s">
        <v>99</v>
      </c>
      <c r="CT20" s="21" t="s">
        <v>99</v>
      </c>
      <c r="CU20" s="21" t="s">
        <v>99</v>
      </c>
    </row>
    <row r="21" spans="1:99" ht="18" x14ac:dyDescent="0.2">
      <c r="A21" s="52"/>
      <c r="B21" s="49"/>
      <c r="C21" s="48"/>
      <c r="D21" s="46" t="s">
        <v>44</v>
      </c>
      <c r="E21" s="14">
        <f t="shared" si="2"/>
        <v>3</v>
      </c>
      <c r="F21" s="14">
        <f t="shared" si="3"/>
        <v>12</v>
      </c>
      <c r="G21" s="21" t="s">
        <v>99</v>
      </c>
      <c r="H21" s="21" t="s">
        <v>99</v>
      </c>
      <c r="I21" s="21" t="s">
        <v>197</v>
      </c>
      <c r="J21" s="21" t="s">
        <v>99</v>
      </c>
      <c r="K21" s="79" t="s">
        <v>197</v>
      </c>
      <c r="L21" s="21" t="s">
        <v>99</v>
      </c>
      <c r="M21" s="21" t="s">
        <v>99</v>
      </c>
      <c r="N21" s="79" t="s">
        <v>197</v>
      </c>
      <c r="O21" s="21" t="s">
        <v>197</v>
      </c>
      <c r="P21" s="21" t="s">
        <v>197</v>
      </c>
      <c r="Q21" s="21" t="s">
        <v>99</v>
      </c>
      <c r="R21" s="21" t="s">
        <v>197</v>
      </c>
      <c r="S21" s="21" t="s">
        <v>307</v>
      </c>
      <c r="T21" s="21" t="s">
        <v>99</v>
      </c>
      <c r="U21" s="21" t="s">
        <v>99</v>
      </c>
      <c r="V21" s="79" t="s">
        <v>307</v>
      </c>
      <c r="W21" s="79" t="s">
        <v>197</v>
      </c>
      <c r="X21" s="21" t="s">
        <v>307</v>
      </c>
      <c r="Y21" s="21" t="s">
        <v>197</v>
      </c>
      <c r="Z21" s="21" t="s">
        <v>99</v>
      </c>
      <c r="AA21" s="21" t="s">
        <v>197</v>
      </c>
      <c r="AB21" s="21" t="s">
        <v>99</v>
      </c>
      <c r="AC21" s="21" t="s">
        <v>99</v>
      </c>
      <c r="AD21" s="21" t="s">
        <v>99</v>
      </c>
      <c r="AE21" s="21" t="s">
        <v>99</v>
      </c>
      <c r="AF21" s="21" t="s">
        <v>99</v>
      </c>
      <c r="AG21" s="21" t="s">
        <v>197</v>
      </c>
      <c r="AH21" s="21" t="s">
        <v>99</v>
      </c>
      <c r="AI21" s="21" t="s">
        <v>99</v>
      </c>
      <c r="AJ21" s="21" t="s">
        <v>99</v>
      </c>
      <c r="AK21" s="21" t="s">
        <v>99</v>
      </c>
      <c r="AL21" s="21" t="s">
        <v>99</v>
      </c>
      <c r="AM21" s="21" t="s">
        <v>197</v>
      </c>
      <c r="AN21" s="21" t="s">
        <v>99</v>
      </c>
      <c r="AO21" s="21" t="s">
        <v>99</v>
      </c>
      <c r="AP21" s="21" t="s">
        <v>99</v>
      </c>
      <c r="AQ21" s="21" t="s">
        <v>99</v>
      </c>
      <c r="AR21" s="21" t="s">
        <v>99</v>
      </c>
      <c r="AS21" s="21" t="s">
        <v>99</v>
      </c>
      <c r="AT21" s="21" t="s">
        <v>99</v>
      </c>
      <c r="AU21" s="21" t="s">
        <v>99</v>
      </c>
      <c r="AV21" s="21" t="s">
        <v>99</v>
      </c>
      <c r="AW21" s="21" t="s">
        <v>99</v>
      </c>
      <c r="AX21" s="21" t="s">
        <v>99</v>
      </c>
      <c r="AY21" s="21" t="s">
        <v>99</v>
      </c>
      <c r="AZ21" s="21" t="s">
        <v>99</v>
      </c>
      <c r="BA21" s="21" t="s">
        <v>99</v>
      </c>
      <c r="BB21" s="21" t="s">
        <v>99</v>
      </c>
      <c r="BC21" s="21" t="s">
        <v>99</v>
      </c>
      <c r="BD21" s="21" t="s">
        <v>99</v>
      </c>
      <c r="BE21" s="21" t="s">
        <v>99</v>
      </c>
      <c r="BF21" s="21" t="s">
        <v>99</v>
      </c>
      <c r="BG21" s="21" t="s">
        <v>99</v>
      </c>
      <c r="BH21" s="21" t="s">
        <v>99</v>
      </c>
      <c r="BI21" s="21" t="s">
        <v>99</v>
      </c>
      <c r="BJ21" s="21" t="s">
        <v>99</v>
      </c>
      <c r="BK21" s="21" t="s">
        <v>99</v>
      </c>
      <c r="BL21" s="21" t="s">
        <v>197</v>
      </c>
      <c r="BM21" s="21" t="s">
        <v>99</v>
      </c>
      <c r="BN21" s="21" t="s">
        <v>99</v>
      </c>
      <c r="BO21" s="21" t="s">
        <v>99</v>
      </c>
      <c r="BP21" s="21" t="s">
        <v>99</v>
      </c>
      <c r="BQ21" s="21" t="s">
        <v>99</v>
      </c>
      <c r="BR21" s="21" t="s">
        <v>99</v>
      </c>
      <c r="BS21" s="21" t="s">
        <v>99</v>
      </c>
      <c r="BT21" s="21" t="s">
        <v>99</v>
      </c>
      <c r="BU21" s="21" t="s">
        <v>99</v>
      </c>
      <c r="BV21" s="21" t="s">
        <v>99</v>
      </c>
      <c r="BW21" s="21" t="s">
        <v>99</v>
      </c>
      <c r="BX21" s="21" t="s">
        <v>99</v>
      </c>
      <c r="BY21" s="21" t="s">
        <v>99</v>
      </c>
      <c r="BZ21" s="21" t="s">
        <v>99</v>
      </c>
      <c r="CA21" s="21" t="s">
        <v>99</v>
      </c>
      <c r="CB21" s="21" t="s">
        <v>99</v>
      </c>
      <c r="CC21" s="21" t="s">
        <v>99</v>
      </c>
      <c r="CD21" s="21" t="s">
        <v>99</v>
      </c>
      <c r="CE21" s="21" t="s">
        <v>99</v>
      </c>
      <c r="CF21" s="21" t="s">
        <v>99</v>
      </c>
      <c r="CG21" s="21" t="s">
        <v>99</v>
      </c>
      <c r="CH21" s="21" t="s">
        <v>99</v>
      </c>
      <c r="CI21" s="21" t="s">
        <v>99</v>
      </c>
      <c r="CJ21" s="21" t="s">
        <v>99</v>
      </c>
      <c r="CK21" s="21" t="s">
        <v>99</v>
      </c>
      <c r="CL21" s="21" t="s">
        <v>99</v>
      </c>
      <c r="CM21" s="21" t="s">
        <v>99</v>
      </c>
      <c r="CN21" s="21" t="s">
        <v>99</v>
      </c>
      <c r="CO21" s="21" t="s">
        <v>99</v>
      </c>
      <c r="CP21" s="21" t="s">
        <v>99</v>
      </c>
      <c r="CQ21" s="21" t="s">
        <v>99</v>
      </c>
      <c r="CR21" s="21" t="s">
        <v>99</v>
      </c>
      <c r="CS21" s="21" t="s">
        <v>99</v>
      </c>
      <c r="CT21" s="21" t="s">
        <v>99</v>
      </c>
      <c r="CU21" s="21" t="s">
        <v>99</v>
      </c>
    </row>
    <row r="22" spans="1:99" ht="18" x14ac:dyDescent="0.2">
      <c r="A22" s="52"/>
      <c r="B22" s="49"/>
      <c r="C22" s="48"/>
      <c r="D22" s="46" t="s">
        <v>23</v>
      </c>
      <c r="E22" s="14">
        <f t="shared" si="2"/>
        <v>13</v>
      </c>
      <c r="F22" s="14">
        <f t="shared" si="3"/>
        <v>12</v>
      </c>
      <c r="G22" s="21" t="s">
        <v>99</v>
      </c>
      <c r="H22" s="21" t="s">
        <v>99</v>
      </c>
      <c r="I22" s="21" t="s">
        <v>197</v>
      </c>
      <c r="J22" s="21" t="s">
        <v>99</v>
      </c>
      <c r="K22" s="21" t="s">
        <v>99</v>
      </c>
      <c r="L22" s="21" t="s">
        <v>99</v>
      </c>
      <c r="M22" s="21" t="s">
        <v>99</v>
      </c>
      <c r="N22" s="21" t="s">
        <v>99</v>
      </c>
      <c r="O22" s="21" t="s">
        <v>99</v>
      </c>
      <c r="P22" s="21" t="s">
        <v>99</v>
      </c>
      <c r="Q22" s="21" t="s">
        <v>99</v>
      </c>
      <c r="R22" s="21" t="s">
        <v>197</v>
      </c>
      <c r="S22" s="21" t="s">
        <v>307</v>
      </c>
      <c r="T22" s="21" t="s">
        <v>197</v>
      </c>
      <c r="U22" s="79" t="s">
        <v>307</v>
      </c>
      <c r="V22" s="21" t="s">
        <v>99</v>
      </c>
      <c r="W22" s="21" t="s">
        <v>99</v>
      </c>
      <c r="X22" s="21" t="s">
        <v>99</v>
      </c>
      <c r="Y22" s="21" t="s">
        <v>197</v>
      </c>
      <c r="Z22" s="21" t="s">
        <v>99</v>
      </c>
      <c r="AA22" s="21" t="s">
        <v>197</v>
      </c>
      <c r="AB22" s="21" t="s">
        <v>307</v>
      </c>
      <c r="AC22" s="21" t="s">
        <v>99</v>
      </c>
      <c r="AD22" s="21" t="s">
        <v>99</v>
      </c>
      <c r="AE22" s="21" t="s">
        <v>99</v>
      </c>
      <c r="AF22" s="21" t="s">
        <v>99</v>
      </c>
      <c r="AG22" s="21" t="s">
        <v>99</v>
      </c>
      <c r="AH22" s="21" t="s">
        <v>99</v>
      </c>
      <c r="AI22" s="21" t="s">
        <v>99</v>
      </c>
      <c r="AJ22" s="21" t="s">
        <v>99</v>
      </c>
      <c r="AK22" s="21" t="s">
        <v>99</v>
      </c>
      <c r="AL22" s="21" t="s">
        <v>99</v>
      </c>
      <c r="AM22" s="21" t="s">
        <v>99</v>
      </c>
      <c r="AN22" s="21" t="s">
        <v>99</v>
      </c>
      <c r="AO22" s="21" t="s">
        <v>99</v>
      </c>
      <c r="AP22" s="21" t="s">
        <v>99</v>
      </c>
      <c r="AQ22" s="21" t="s">
        <v>99</v>
      </c>
      <c r="AR22" s="21" t="s">
        <v>99</v>
      </c>
      <c r="AS22" s="21" t="s">
        <v>197</v>
      </c>
      <c r="AT22" s="21" t="s">
        <v>197</v>
      </c>
      <c r="AU22" s="21" t="s">
        <v>99</v>
      </c>
      <c r="AV22" s="21" t="s">
        <v>99</v>
      </c>
      <c r="AW22" s="21" t="s">
        <v>307</v>
      </c>
      <c r="AX22" s="21" t="s">
        <v>99</v>
      </c>
      <c r="AY22" s="21" t="s">
        <v>99</v>
      </c>
      <c r="AZ22" s="21" t="s">
        <v>99</v>
      </c>
      <c r="BA22" s="21" t="s">
        <v>99</v>
      </c>
      <c r="BB22" s="21" t="s">
        <v>197</v>
      </c>
      <c r="BC22" s="21" t="s">
        <v>307</v>
      </c>
      <c r="BD22" s="21" t="s">
        <v>99</v>
      </c>
      <c r="BE22" s="21" t="s">
        <v>197</v>
      </c>
      <c r="BF22" s="21" t="s">
        <v>99</v>
      </c>
      <c r="BG22" s="21" t="s">
        <v>99</v>
      </c>
      <c r="BH22" s="21" t="s">
        <v>197</v>
      </c>
      <c r="BI22" s="21" t="s">
        <v>307</v>
      </c>
      <c r="BJ22" s="21" t="s">
        <v>307</v>
      </c>
      <c r="BK22" s="21" t="s">
        <v>307</v>
      </c>
      <c r="BL22" s="21" t="s">
        <v>197</v>
      </c>
      <c r="BM22" s="21" t="s">
        <v>99</v>
      </c>
      <c r="BN22" s="21" t="s">
        <v>307</v>
      </c>
      <c r="BO22" s="21" t="s">
        <v>99</v>
      </c>
      <c r="BP22" s="21" t="s">
        <v>99</v>
      </c>
      <c r="BQ22" s="21" t="s">
        <v>99</v>
      </c>
      <c r="BR22" s="79" t="s">
        <v>197</v>
      </c>
      <c r="BS22" s="79" t="s">
        <v>307</v>
      </c>
      <c r="BT22" s="21" t="s">
        <v>99</v>
      </c>
      <c r="BU22" s="21" t="s">
        <v>307</v>
      </c>
      <c r="BV22" s="21" t="s">
        <v>99</v>
      </c>
      <c r="BW22" s="21" t="s">
        <v>99</v>
      </c>
      <c r="BX22" s="21" t="s">
        <v>99</v>
      </c>
      <c r="BY22" s="21" t="s">
        <v>99</v>
      </c>
      <c r="BZ22" s="21" t="s">
        <v>99</v>
      </c>
      <c r="CA22" s="21" t="s">
        <v>99</v>
      </c>
      <c r="CB22" s="21" t="s">
        <v>307</v>
      </c>
      <c r="CC22" s="21" t="s">
        <v>99</v>
      </c>
      <c r="CD22" s="21" t="s">
        <v>99</v>
      </c>
      <c r="CE22" s="21" t="s">
        <v>99</v>
      </c>
      <c r="CF22" s="21" t="s">
        <v>99</v>
      </c>
      <c r="CG22" s="21" t="s">
        <v>99</v>
      </c>
      <c r="CH22" s="21" t="s">
        <v>99</v>
      </c>
      <c r="CI22" s="21" t="s">
        <v>99</v>
      </c>
      <c r="CJ22" s="79" t="s">
        <v>307</v>
      </c>
      <c r="CK22" s="21" t="s">
        <v>99</v>
      </c>
      <c r="CL22" s="21" t="s">
        <v>99</v>
      </c>
      <c r="CM22" s="21" t="s">
        <v>99</v>
      </c>
      <c r="CN22" s="21" t="s">
        <v>99</v>
      </c>
      <c r="CO22" s="21" t="s">
        <v>99</v>
      </c>
      <c r="CP22" s="21" t="s">
        <v>99</v>
      </c>
      <c r="CQ22" s="21" t="s">
        <v>99</v>
      </c>
      <c r="CR22" s="21" t="s">
        <v>99</v>
      </c>
      <c r="CS22" s="21" t="s">
        <v>99</v>
      </c>
      <c r="CT22" s="21" t="s">
        <v>99</v>
      </c>
      <c r="CU22" s="21" t="s">
        <v>99</v>
      </c>
    </row>
    <row r="23" spans="1:99" ht="18" x14ac:dyDescent="0.2">
      <c r="A23" s="52"/>
      <c r="B23" s="49"/>
      <c r="C23" s="48"/>
      <c r="D23" s="46" t="s">
        <v>249</v>
      </c>
      <c r="E23" s="14">
        <f t="shared" si="2"/>
        <v>22</v>
      </c>
      <c r="F23" s="14">
        <f t="shared" si="3"/>
        <v>39</v>
      </c>
      <c r="G23" s="21" t="s">
        <v>197</v>
      </c>
      <c r="H23" s="21" t="s">
        <v>197</v>
      </c>
      <c r="I23" s="21" t="s">
        <v>197</v>
      </c>
      <c r="J23" s="21" t="s">
        <v>197</v>
      </c>
      <c r="K23" s="79" t="s">
        <v>197</v>
      </c>
      <c r="L23" s="79" t="s">
        <v>197</v>
      </c>
      <c r="M23" s="79" t="s">
        <v>197</v>
      </c>
      <c r="N23" s="79" t="s">
        <v>197</v>
      </c>
      <c r="O23" s="21" t="s">
        <v>197</v>
      </c>
      <c r="P23" s="21" t="s">
        <v>197</v>
      </c>
      <c r="Q23" s="21" t="s">
        <v>307</v>
      </c>
      <c r="R23" s="21" t="s">
        <v>99</v>
      </c>
      <c r="S23" s="21" t="s">
        <v>307</v>
      </c>
      <c r="T23" s="21" t="s">
        <v>197</v>
      </c>
      <c r="U23" s="79" t="s">
        <v>307</v>
      </c>
      <c r="V23" s="79" t="s">
        <v>307</v>
      </c>
      <c r="W23" s="79" t="s">
        <v>197</v>
      </c>
      <c r="X23" s="21" t="s">
        <v>307</v>
      </c>
      <c r="Y23" s="21" t="s">
        <v>99</v>
      </c>
      <c r="Z23" s="21" t="s">
        <v>99</v>
      </c>
      <c r="AA23" s="21" t="s">
        <v>99</v>
      </c>
      <c r="AB23" s="21" t="s">
        <v>99</v>
      </c>
      <c r="AC23" s="21" t="s">
        <v>99</v>
      </c>
      <c r="AD23" s="21" t="s">
        <v>99</v>
      </c>
      <c r="AE23" s="21" t="s">
        <v>99</v>
      </c>
      <c r="AF23" s="21" t="s">
        <v>99</v>
      </c>
      <c r="AG23" s="21" t="s">
        <v>99</v>
      </c>
      <c r="AH23" s="21" t="s">
        <v>99</v>
      </c>
      <c r="AI23" s="21" t="s">
        <v>99</v>
      </c>
      <c r="AJ23" s="21" t="s">
        <v>99</v>
      </c>
      <c r="AK23" s="21" t="s">
        <v>197</v>
      </c>
      <c r="AL23" s="21" t="s">
        <v>197</v>
      </c>
      <c r="AM23" s="21" t="s">
        <v>197</v>
      </c>
      <c r="AN23" s="21" t="s">
        <v>197</v>
      </c>
      <c r="AO23" s="21" t="s">
        <v>197</v>
      </c>
      <c r="AP23" s="21" t="s">
        <v>99</v>
      </c>
      <c r="AQ23" s="21" t="s">
        <v>197</v>
      </c>
      <c r="AR23" s="21" t="s">
        <v>99</v>
      </c>
      <c r="AS23" s="21" t="s">
        <v>197</v>
      </c>
      <c r="AT23" s="21" t="s">
        <v>99</v>
      </c>
      <c r="AU23" s="21" t="s">
        <v>197</v>
      </c>
      <c r="AV23" s="21" t="s">
        <v>99</v>
      </c>
      <c r="AW23" s="21" t="s">
        <v>99</v>
      </c>
      <c r="AX23" s="21" t="s">
        <v>197</v>
      </c>
      <c r="AY23" s="21" t="s">
        <v>99</v>
      </c>
      <c r="AZ23" s="21" t="s">
        <v>197</v>
      </c>
      <c r="BA23" s="21" t="s">
        <v>307</v>
      </c>
      <c r="BB23" s="21" t="s">
        <v>197</v>
      </c>
      <c r="BC23" s="21" t="s">
        <v>99</v>
      </c>
      <c r="BD23" s="21" t="s">
        <v>197</v>
      </c>
      <c r="BE23" s="21" t="s">
        <v>99</v>
      </c>
      <c r="BF23" s="21" t="s">
        <v>197</v>
      </c>
      <c r="BG23" s="21" t="s">
        <v>307</v>
      </c>
      <c r="BH23" s="21" t="s">
        <v>197</v>
      </c>
      <c r="BI23" s="21" t="s">
        <v>307</v>
      </c>
      <c r="BJ23" s="21" t="s">
        <v>307</v>
      </c>
      <c r="BK23" s="21" t="s">
        <v>307</v>
      </c>
      <c r="BL23" s="21" t="s">
        <v>197</v>
      </c>
      <c r="BM23" s="21" t="s">
        <v>99</v>
      </c>
      <c r="BN23" s="21" t="s">
        <v>99</v>
      </c>
      <c r="BO23" s="21" t="s">
        <v>307</v>
      </c>
      <c r="BP23" s="21" t="s">
        <v>197</v>
      </c>
      <c r="BQ23" s="21" t="s">
        <v>307</v>
      </c>
      <c r="BR23" s="79" t="s">
        <v>197</v>
      </c>
      <c r="BS23" s="79" t="s">
        <v>307</v>
      </c>
      <c r="BT23" s="21" t="s">
        <v>99</v>
      </c>
      <c r="BU23" s="21" t="s">
        <v>307</v>
      </c>
      <c r="BV23" s="79" t="s">
        <v>307</v>
      </c>
      <c r="BW23" s="21" t="s">
        <v>197</v>
      </c>
      <c r="BX23" s="21" t="s">
        <v>307</v>
      </c>
      <c r="BY23" s="21" t="s">
        <v>197</v>
      </c>
      <c r="BZ23" s="21" t="s">
        <v>307</v>
      </c>
      <c r="CA23" s="21" t="s">
        <v>197</v>
      </c>
      <c r="CB23" s="21" t="s">
        <v>307</v>
      </c>
      <c r="CC23" s="21" t="s">
        <v>197</v>
      </c>
      <c r="CD23" s="21" t="s">
        <v>197</v>
      </c>
      <c r="CE23" s="21" t="s">
        <v>307</v>
      </c>
      <c r="CF23" s="21" t="s">
        <v>197</v>
      </c>
      <c r="CG23" s="21" t="s">
        <v>307</v>
      </c>
      <c r="CH23" s="21" t="s">
        <v>197</v>
      </c>
      <c r="CI23" s="21" t="s">
        <v>197</v>
      </c>
      <c r="CJ23" s="79" t="s">
        <v>307</v>
      </c>
      <c r="CK23" s="21" t="s">
        <v>197</v>
      </c>
      <c r="CL23" s="21" t="s">
        <v>197</v>
      </c>
      <c r="CM23" s="21" t="s">
        <v>307</v>
      </c>
      <c r="CN23" s="79" t="s">
        <v>197</v>
      </c>
      <c r="CO23" s="21" t="s">
        <v>99</v>
      </c>
      <c r="CP23" s="21" t="s">
        <v>197</v>
      </c>
      <c r="CQ23" s="21" t="s">
        <v>99</v>
      </c>
      <c r="CR23" s="21" t="s">
        <v>99</v>
      </c>
      <c r="CS23" s="21" t="s">
        <v>99</v>
      </c>
      <c r="CT23" s="21" t="s">
        <v>99</v>
      </c>
      <c r="CU23" s="21" t="s">
        <v>99</v>
      </c>
    </row>
    <row r="24" spans="1:99" ht="18" x14ac:dyDescent="0.2">
      <c r="A24" s="52"/>
      <c r="B24" s="49"/>
      <c r="C24" s="48"/>
      <c r="D24" s="46" t="s">
        <v>162</v>
      </c>
      <c r="E24" s="14">
        <f t="shared" si="2"/>
        <v>5</v>
      </c>
      <c r="F24" s="14">
        <f t="shared" si="3"/>
        <v>13</v>
      </c>
      <c r="G24" s="21" t="s">
        <v>197</v>
      </c>
      <c r="H24" s="21" t="s">
        <v>197</v>
      </c>
      <c r="I24" s="21" t="s">
        <v>197</v>
      </c>
      <c r="J24" s="21" t="s">
        <v>99</v>
      </c>
      <c r="K24" s="79" t="s">
        <v>197</v>
      </c>
      <c r="L24" s="79" t="s">
        <v>295</v>
      </c>
      <c r="M24" s="79" t="s">
        <v>197</v>
      </c>
      <c r="N24" s="79" t="s">
        <v>197</v>
      </c>
      <c r="O24" s="79" t="s">
        <v>197</v>
      </c>
      <c r="P24" s="79" t="s">
        <v>197</v>
      </c>
      <c r="Q24" s="21" t="s">
        <v>307</v>
      </c>
      <c r="R24" s="21" t="s">
        <v>99</v>
      </c>
      <c r="S24" s="21" t="s">
        <v>307</v>
      </c>
      <c r="T24" s="21" t="s">
        <v>197</v>
      </c>
      <c r="U24" s="79" t="s">
        <v>307</v>
      </c>
      <c r="V24" s="21" t="s">
        <v>99</v>
      </c>
      <c r="W24" s="79" t="s">
        <v>197</v>
      </c>
      <c r="X24" s="21" t="s">
        <v>307</v>
      </c>
      <c r="Y24" s="21" t="s">
        <v>99</v>
      </c>
      <c r="Z24" s="21" t="s">
        <v>197</v>
      </c>
      <c r="AA24" s="21" t="s">
        <v>197</v>
      </c>
      <c r="AB24" s="21" t="s">
        <v>307</v>
      </c>
      <c r="AC24" s="21" t="s">
        <v>99</v>
      </c>
      <c r="AD24" s="21" t="s">
        <v>197</v>
      </c>
      <c r="AE24" s="21" t="s">
        <v>99</v>
      </c>
      <c r="AF24" s="21" t="s">
        <v>99</v>
      </c>
      <c r="AG24" s="21" t="s">
        <v>99</v>
      </c>
      <c r="AH24" s="21" t="s">
        <v>99</v>
      </c>
      <c r="AI24" s="21" t="s">
        <v>99</v>
      </c>
      <c r="AJ24" s="21" t="s">
        <v>99</v>
      </c>
      <c r="AK24" s="21" t="s">
        <v>99</v>
      </c>
      <c r="AL24" s="21" t="s">
        <v>99</v>
      </c>
      <c r="AM24" s="21" t="s">
        <v>99</v>
      </c>
      <c r="AN24" s="21" t="s">
        <v>99</v>
      </c>
      <c r="AO24" s="21" t="s">
        <v>99</v>
      </c>
      <c r="AP24" s="21" t="s">
        <v>99</v>
      </c>
      <c r="AQ24" s="21" t="s">
        <v>99</v>
      </c>
      <c r="AR24" s="21" t="s">
        <v>99</v>
      </c>
      <c r="AS24" s="21" t="s">
        <v>99</v>
      </c>
      <c r="AT24" s="21" t="s">
        <v>99</v>
      </c>
      <c r="AU24" s="21" t="s">
        <v>99</v>
      </c>
      <c r="AV24" s="21" t="s">
        <v>99</v>
      </c>
      <c r="AW24" s="21" t="s">
        <v>99</v>
      </c>
      <c r="AX24" s="21" t="s">
        <v>99</v>
      </c>
      <c r="AY24" s="21" t="s">
        <v>99</v>
      </c>
      <c r="AZ24" s="21" t="s">
        <v>99</v>
      </c>
      <c r="BA24" s="21" t="s">
        <v>99</v>
      </c>
      <c r="BB24" s="21" t="s">
        <v>99</v>
      </c>
      <c r="BC24" s="21" t="s">
        <v>99</v>
      </c>
      <c r="BD24" s="21" t="s">
        <v>99</v>
      </c>
      <c r="BE24" s="21" t="s">
        <v>99</v>
      </c>
      <c r="BF24" s="21" t="s">
        <v>99</v>
      </c>
      <c r="BG24" s="21" t="s">
        <v>99</v>
      </c>
      <c r="BH24" s="21" t="s">
        <v>99</v>
      </c>
      <c r="BI24" s="21" t="s">
        <v>99</v>
      </c>
      <c r="BJ24" s="21" t="s">
        <v>99</v>
      </c>
      <c r="BK24" s="21" t="s">
        <v>99</v>
      </c>
      <c r="BL24" s="21" t="s">
        <v>99</v>
      </c>
      <c r="BM24" s="21" t="s">
        <v>99</v>
      </c>
      <c r="BN24" s="21" t="s">
        <v>99</v>
      </c>
      <c r="BO24" s="21" t="s">
        <v>99</v>
      </c>
      <c r="BP24" s="21" t="s">
        <v>99</v>
      </c>
      <c r="BQ24" s="21" t="s">
        <v>99</v>
      </c>
      <c r="BR24" s="21" t="s">
        <v>99</v>
      </c>
      <c r="BS24" s="21" t="s">
        <v>99</v>
      </c>
      <c r="BT24" s="21" t="s">
        <v>99</v>
      </c>
      <c r="BU24" s="21" t="s">
        <v>99</v>
      </c>
      <c r="BV24" s="21" t="s">
        <v>99</v>
      </c>
      <c r="BW24" s="21" t="s">
        <v>99</v>
      </c>
      <c r="BX24" s="21" t="s">
        <v>99</v>
      </c>
      <c r="BY24" s="21" t="s">
        <v>99</v>
      </c>
      <c r="BZ24" s="21" t="s">
        <v>99</v>
      </c>
      <c r="CA24" s="21" t="s">
        <v>99</v>
      </c>
      <c r="CB24" s="21" t="s">
        <v>99</v>
      </c>
      <c r="CC24" s="21" t="s">
        <v>99</v>
      </c>
      <c r="CD24" s="21" t="s">
        <v>99</v>
      </c>
      <c r="CE24" s="21" t="s">
        <v>99</v>
      </c>
      <c r="CF24" s="21" t="s">
        <v>99</v>
      </c>
      <c r="CG24" s="21" t="s">
        <v>99</v>
      </c>
      <c r="CH24" s="21" t="s">
        <v>99</v>
      </c>
      <c r="CI24" s="21" t="s">
        <v>99</v>
      </c>
      <c r="CJ24" s="21" t="s">
        <v>99</v>
      </c>
      <c r="CK24" s="21" t="s">
        <v>99</v>
      </c>
      <c r="CL24" s="21" t="s">
        <v>99</v>
      </c>
      <c r="CM24" s="21" t="s">
        <v>99</v>
      </c>
      <c r="CN24" s="21" t="s">
        <v>99</v>
      </c>
      <c r="CO24" s="21" t="s">
        <v>99</v>
      </c>
      <c r="CP24" s="21" t="s">
        <v>99</v>
      </c>
      <c r="CQ24" s="21" t="s">
        <v>99</v>
      </c>
      <c r="CR24" s="21" t="s">
        <v>99</v>
      </c>
      <c r="CS24" s="21" t="s">
        <v>99</v>
      </c>
      <c r="CT24" s="21" t="s">
        <v>99</v>
      </c>
      <c r="CU24" s="21" t="s">
        <v>99</v>
      </c>
    </row>
    <row r="25" spans="1:99" ht="18" customHeight="1" x14ac:dyDescent="0.2">
      <c r="A25" s="52"/>
      <c r="B25" s="49"/>
      <c r="C25" s="48"/>
      <c r="D25" s="46" t="s">
        <v>80</v>
      </c>
      <c r="E25" s="14">
        <f t="shared" si="2"/>
        <v>25</v>
      </c>
      <c r="F25" s="14">
        <f t="shared" si="3"/>
        <v>45</v>
      </c>
      <c r="G25" s="79" t="s">
        <v>197</v>
      </c>
      <c r="H25" s="21" t="s">
        <v>197</v>
      </c>
      <c r="I25" s="21" t="s">
        <v>197</v>
      </c>
      <c r="J25" s="21" t="s">
        <v>197</v>
      </c>
      <c r="K25" s="79" t="s">
        <v>197</v>
      </c>
      <c r="L25" s="21" t="s">
        <v>99</v>
      </c>
      <c r="M25" s="21" t="s">
        <v>99</v>
      </c>
      <c r="N25" s="21" t="s">
        <v>99</v>
      </c>
      <c r="O25" s="21" t="s">
        <v>99</v>
      </c>
      <c r="P25" s="21" t="s">
        <v>99</v>
      </c>
      <c r="Q25" s="21" t="s">
        <v>99</v>
      </c>
      <c r="R25" s="21" t="s">
        <v>99</v>
      </c>
      <c r="S25" s="21" t="s">
        <v>99</v>
      </c>
      <c r="T25" s="21" t="s">
        <v>197</v>
      </c>
      <c r="U25" s="79" t="s">
        <v>307</v>
      </c>
      <c r="V25" s="79" t="s">
        <v>307</v>
      </c>
      <c r="W25" s="79" t="s">
        <v>197</v>
      </c>
      <c r="X25" s="21" t="s">
        <v>307</v>
      </c>
      <c r="Y25" s="21" t="s">
        <v>197</v>
      </c>
      <c r="Z25" s="21" t="s">
        <v>197</v>
      </c>
      <c r="AA25" s="21" t="s">
        <v>197</v>
      </c>
      <c r="AB25" s="21" t="s">
        <v>307</v>
      </c>
      <c r="AC25" s="21" t="s">
        <v>197</v>
      </c>
      <c r="AD25" s="21" t="s">
        <v>197</v>
      </c>
      <c r="AE25" s="21" t="s">
        <v>197</v>
      </c>
      <c r="AF25" s="21" t="s">
        <v>307</v>
      </c>
      <c r="AG25" s="21" t="s">
        <v>197</v>
      </c>
      <c r="AH25" s="21" t="s">
        <v>197</v>
      </c>
      <c r="AI25" s="21" t="s">
        <v>197</v>
      </c>
      <c r="AJ25" s="21" t="s">
        <v>307</v>
      </c>
      <c r="AK25" s="21" t="s">
        <v>197</v>
      </c>
      <c r="AL25" s="21" t="s">
        <v>99</v>
      </c>
      <c r="AM25" s="21" t="s">
        <v>197</v>
      </c>
      <c r="AN25" s="21" t="s">
        <v>99</v>
      </c>
      <c r="AO25" s="21" t="s">
        <v>197</v>
      </c>
      <c r="AP25" s="21" t="s">
        <v>197</v>
      </c>
      <c r="AQ25" s="21" t="s">
        <v>197</v>
      </c>
      <c r="AR25" s="21" t="s">
        <v>197</v>
      </c>
      <c r="AS25" s="21" t="s">
        <v>197</v>
      </c>
      <c r="AT25" s="21" t="s">
        <v>197</v>
      </c>
      <c r="AU25" s="21" t="s">
        <v>197</v>
      </c>
      <c r="AV25" s="21" t="s">
        <v>197</v>
      </c>
      <c r="AW25" s="21" t="s">
        <v>307</v>
      </c>
      <c r="AX25" s="21" t="s">
        <v>197</v>
      </c>
      <c r="AY25" s="21" t="s">
        <v>99</v>
      </c>
      <c r="AZ25" s="21" t="s">
        <v>99</v>
      </c>
      <c r="BA25" s="21" t="s">
        <v>99</v>
      </c>
      <c r="BB25" s="21" t="s">
        <v>197</v>
      </c>
      <c r="BC25" s="21" t="s">
        <v>307</v>
      </c>
      <c r="BD25" s="21" t="s">
        <v>197</v>
      </c>
      <c r="BE25" s="21" t="s">
        <v>197</v>
      </c>
      <c r="BF25" s="21" t="s">
        <v>197</v>
      </c>
      <c r="BG25" s="21" t="s">
        <v>307</v>
      </c>
      <c r="BH25" s="21" t="s">
        <v>197</v>
      </c>
      <c r="BI25" s="21" t="s">
        <v>307</v>
      </c>
      <c r="BJ25" s="21" t="s">
        <v>307</v>
      </c>
      <c r="BK25" s="21" t="s">
        <v>307</v>
      </c>
      <c r="BL25" s="21" t="s">
        <v>197</v>
      </c>
      <c r="BM25" s="21" t="s">
        <v>99</v>
      </c>
      <c r="BN25" s="21" t="s">
        <v>307</v>
      </c>
      <c r="BO25" s="21" t="s">
        <v>307</v>
      </c>
      <c r="BP25" s="21" t="s">
        <v>197</v>
      </c>
      <c r="BQ25" s="21" t="s">
        <v>99</v>
      </c>
      <c r="BR25" s="79" t="s">
        <v>197</v>
      </c>
      <c r="BS25" s="79" t="s">
        <v>307</v>
      </c>
      <c r="BT25" s="79" t="s">
        <v>197</v>
      </c>
      <c r="BU25" s="21" t="s">
        <v>307</v>
      </c>
      <c r="BV25" s="79" t="s">
        <v>307</v>
      </c>
      <c r="BW25" s="21" t="s">
        <v>197</v>
      </c>
      <c r="BX25" s="21" t="s">
        <v>307</v>
      </c>
      <c r="BY25" s="21" t="s">
        <v>197</v>
      </c>
      <c r="BZ25" s="21" t="s">
        <v>307</v>
      </c>
      <c r="CA25" s="21" t="s">
        <v>99</v>
      </c>
      <c r="CB25" s="21" t="s">
        <v>307</v>
      </c>
      <c r="CC25" s="21" t="s">
        <v>197</v>
      </c>
      <c r="CD25" s="21" t="s">
        <v>197</v>
      </c>
      <c r="CE25" s="21" t="s">
        <v>307</v>
      </c>
      <c r="CF25" s="21" t="s">
        <v>197</v>
      </c>
      <c r="CG25" s="21" t="s">
        <v>307</v>
      </c>
      <c r="CH25" s="21" t="s">
        <v>197</v>
      </c>
      <c r="CI25" s="21" t="s">
        <v>197</v>
      </c>
      <c r="CJ25" s="79" t="s">
        <v>307</v>
      </c>
      <c r="CK25" s="21" t="s">
        <v>197</v>
      </c>
      <c r="CL25" s="21" t="s">
        <v>197</v>
      </c>
      <c r="CM25" s="21" t="s">
        <v>307</v>
      </c>
      <c r="CN25" s="21" t="s">
        <v>99</v>
      </c>
      <c r="CO25" s="21" t="s">
        <v>197</v>
      </c>
      <c r="CP25" s="21" t="s">
        <v>99</v>
      </c>
      <c r="CQ25" s="21" t="s">
        <v>197</v>
      </c>
      <c r="CR25" s="21" t="s">
        <v>197</v>
      </c>
      <c r="CS25" s="21" t="s">
        <v>307</v>
      </c>
      <c r="CT25" s="21" t="s">
        <v>99</v>
      </c>
      <c r="CU25" s="21" t="s">
        <v>99</v>
      </c>
    </row>
    <row r="26" spans="1:99" ht="6.75" customHeight="1" x14ac:dyDescent="0.2">
      <c r="A26" s="52"/>
      <c r="B26" s="49"/>
      <c r="C26" s="48"/>
      <c r="D26" s="59"/>
      <c r="E26" s="14"/>
      <c r="F26" s="14"/>
      <c r="G26" s="14"/>
      <c r="H26" s="14"/>
      <c r="I26" s="14"/>
      <c r="J26" s="14"/>
      <c r="K26" s="14"/>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row>
    <row r="27" spans="1:99" ht="18" x14ac:dyDescent="0.2">
      <c r="A27" s="52"/>
      <c r="B27" s="49"/>
      <c r="C27" s="48"/>
      <c r="D27" s="46" t="s">
        <v>42</v>
      </c>
      <c r="E27" s="14">
        <f>COUNTIF(G27:CU27,"x")</f>
        <v>26</v>
      </c>
      <c r="F27" s="14">
        <f>COUNTIF(G27:CM27,"Si")</f>
        <v>44</v>
      </c>
      <c r="G27" s="79" t="s">
        <v>197</v>
      </c>
      <c r="H27" s="21" t="s">
        <v>197</v>
      </c>
      <c r="I27" s="21" t="s">
        <v>197</v>
      </c>
      <c r="J27" s="21" t="s">
        <v>197</v>
      </c>
      <c r="K27" s="79" t="s">
        <v>197</v>
      </c>
      <c r="L27" s="79" t="s">
        <v>197</v>
      </c>
      <c r="M27" s="79" t="s">
        <v>197</v>
      </c>
      <c r="N27" s="79" t="s">
        <v>197</v>
      </c>
      <c r="O27" s="79" t="s">
        <v>197</v>
      </c>
      <c r="P27" s="79" t="s">
        <v>197</v>
      </c>
      <c r="Q27" s="21" t="s">
        <v>99</v>
      </c>
      <c r="R27" s="21" t="s">
        <v>197</v>
      </c>
      <c r="S27" s="21" t="s">
        <v>307</v>
      </c>
      <c r="T27" s="21" t="s">
        <v>197</v>
      </c>
      <c r="U27" s="79" t="s">
        <v>307</v>
      </c>
      <c r="V27" s="79" t="s">
        <v>307</v>
      </c>
      <c r="W27" s="79" t="s">
        <v>197</v>
      </c>
      <c r="X27" s="21" t="s">
        <v>307</v>
      </c>
      <c r="Y27" s="21" t="s">
        <v>197</v>
      </c>
      <c r="Z27" s="21" t="s">
        <v>197</v>
      </c>
      <c r="AA27" s="112" t="s">
        <v>197</v>
      </c>
      <c r="AB27" s="21" t="s">
        <v>307</v>
      </c>
      <c r="AC27" s="112" t="s">
        <v>197</v>
      </c>
      <c r="AD27" s="112" t="s">
        <v>197</v>
      </c>
      <c r="AE27" s="21" t="s">
        <v>99</v>
      </c>
      <c r="AF27" s="21" t="s">
        <v>99</v>
      </c>
      <c r="AG27" s="21" t="s">
        <v>99</v>
      </c>
      <c r="AH27" s="21" t="s">
        <v>197</v>
      </c>
      <c r="AI27" s="21" t="s">
        <v>197</v>
      </c>
      <c r="AJ27" s="21" t="s">
        <v>307</v>
      </c>
      <c r="AK27" s="21" t="s">
        <v>197</v>
      </c>
      <c r="AL27" s="21" t="s">
        <v>197</v>
      </c>
      <c r="AM27" s="21" t="s">
        <v>197</v>
      </c>
      <c r="AN27" s="21" t="s">
        <v>197</v>
      </c>
      <c r="AO27" s="21" t="s">
        <v>197</v>
      </c>
      <c r="AP27" s="21" t="s">
        <v>197</v>
      </c>
      <c r="AQ27" s="21" t="s">
        <v>197</v>
      </c>
      <c r="AR27" s="21" t="s">
        <v>197</v>
      </c>
      <c r="AS27" s="21" t="s">
        <v>197</v>
      </c>
      <c r="AT27" s="21" t="s">
        <v>99</v>
      </c>
      <c r="AU27" s="21" t="s">
        <v>197</v>
      </c>
      <c r="AV27" s="21" t="s">
        <v>197</v>
      </c>
      <c r="AW27" s="21" t="s">
        <v>307</v>
      </c>
      <c r="AX27" s="21" t="s">
        <v>99</v>
      </c>
      <c r="AY27" s="21" t="s">
        <v>307</v>
      </c>
      <c r="AZ27" s="21" t="s">
        <v>99</v>
      </c>
      <c r="BA27" s="21" t="s">
        <v>307</v>
      </c>
      <c r="BB27" s="21" t="s">
        <v>197</v>
      </c>
      <c r="BC27" s="21" t="s">
        <v>307</v>
      </c>
      <c r="BD27" s="21" t="s">
        <v>197</v>
      </c>
      <c r="BE27" s="21" t="s">
        <v>99</v>
      </c>
      <c r="BF27" s="21" t="s">
        <v>197</v>
      </c>
      <c r="BG27" s="21" t="s">
        <v>307</v>
      </c>
      <c r="BH27" s="21" t="s">
        <v>197</v>
      </c>
      <c r="BI27" s="21" t="s">
        <v>307</v>
      </c>
      <c r="BJ27" s="21" t="s">
        <v>307</v>
      </c>
      <c r="BK27" s="21" t="s">
        <v>307</v>
      </c>
      <c r="BL27" s="21" t="s">
        <v>197</v>
      </c>
      <c r="BM27" s="21" t="s">
        <v>99</v>
      </c>
      <c r="BN27" s="21" t="s">
        <v>307</v>
      </c>
      <c r="BO27" s="21" t="s">
        <v>307</v>
      </c>
      <c r="BP27" s="21" t="s">
        <v>99</v>
      </c>
      <c r="BQ27" s="21" t="s">
        <v>99</v>
      </c>
      <c r="BR27" s="79" t="s">
        <v>197</v>
      </c>
      <c r="BS27" s="79" t="s">
        <v>307</v>
      </c>
      <c r="BT27" s="79" t="s">
        <v>197</v>
      </c>
      <c r="BU27" s="21" t="s">
        <v>307</v>
      </c>
      <c r="BV27" s="79" t="s">
        <v>307</v>
      </c>
      <c r="BW27" s="21" t="s">
        <v>197</v>
      </c>
      <c r="BX27" s="21" t="s">
        <v>307</v>
      </c>
      <c r="BY27" s="21" t="s">
        <v>99</v>
      </c>
      <c r="BZ27" s="21" t="s">
        <v>99</v>
      </c>
      <c r="CA27" s="21" t="s">
        <v>197</v>
      </c>
      <c r="CB27" s="21" t="s">
        <v>307</v>
      </c>
      <c r="CC27" s="21" t="s">
        <v>99</v>
      </c>
      <c r="CD27" s="21" t="s">
        <v>197</v>
      </c>
      <c r="CE27" s="21" t="s">
        <v>307</v>
      </c>
      <c r="CF27" s="21" t="s">
        <v>197</v>
      </c>
      <c r="CG27" s="21" t="s">
        <v>307</v>
      </c>
      <c r="CH27" s="21" t="s">
        <v>99</v>
      </c>
      <c r="CI27" s="21" t="s">
        <v>197</v>
      </c>
      <c r="CJ27" s="79" t="s">
        <v>307</v>
      </c>
      <c r="CK27" s="21" t="s">
        <v>197</v>
      </c>
      <c r="CL27" s="21" t="s">
        <v>99</v>
      </c>
      <c r="CM27" s="21" t="s">
        <v>307</v>
      </c>
      <c r="CN27" s="79" t="s">
        <v>197</v>
      </c>
      <c r="CO27" s="21" t="s">
        <v>99</v>
      </c>
      <c r="CP27" s="21" t="s">
        <v>197</v>
      </c>
      <c r="CQ27" s="21" t="s">
        <v>197</v>
      </c>
      <c r="CR27" s="21" t="s">
        <v>197</v>
      </c>
      <c r="CS27" s="21" t="s">
        <v>307</v>
      </c>
      <c r="CT27" s="21" t="s">
        <v>99</v>
      </c>
      <c r="CU27" s="21" t="s">
        <v>99</v>
      </c>
    </row>
    <row r="28" spans="1:99" ht="18" x14ac:dyDescent="0.2">
      <c r="A28" s="52"/>
      <c r="B28" s="49"/>
      <c r="C28" s="48"/>
      <c r="D28" s="46" t="s">
        <v>155</v>
      </c>
      <c r="E28" s="14">
        <f>COUNTIF(G28:CU28,"x")</f>
        <v>27</v>
      </c>
      <c r="F28" s="14">
        <f>COUNTIF(G28:CM28,"Si")</f>
        <v>27</v>
      </c>
      <c r="G28" s="79" t="s">
        <v>197</v>
      </c>
      <c r="H28" s="21" t="s">
        <v>99</v>
      </c>
      <c r="I28" s="21" t="s">
        <v>99</v>
      </c>
      <c r="J28" s="21" t="s">
        <v>197</v>
      </c>
      <c r="K28" s="79" t="s">
        <v>197</v>
      </c>
      <c r="L28" s="79" t="s">
        <v>197</v>
      </c>
      <c r="M28" s="79" t="s">
        <v>197</v>
      </c>
      <c r="N28" s="79" t="s">
        <v>197</v>
      </c>
      <c r="O28" s="79" t="s">
        <v>99</v>
      </c>
      <c r="P28" s="79" t="s">
        <v>197</v>
      </c>
      <c r="Q28" s="21" t="s">
        <v>307</v>
      </c>
      <c r="R28" s="21" t="s">
        <v>197</v>
      </c>
      <c r="S28" s="21" t="s">
        <v>307</v>
      </c>
      <c r="T28" s="21" t="s">
        <v>197</v>
      </c>
      <c r="U28" s="79" t="s">
        <v>307</v>
      </c>
      <c r="V28" s="79" t="s">
        <v>307</v>
      </c>
      <c r="W28" s="79" t="s">
        <v>197</v>
      </c>
      <c r="X28" s="21" t="s">
        <v>307</v>
      </c>
      <c r="Y28" s="21" t="s">
        <v>99</v>
      </c>
      <c r="Z28" s="21" t="s">
        <v>99</v>
      </c>
      <c r="AA28" s="112" t="s">
        <v>197</v>
      </c>
      <c r="AB28" s="21" t="s">
        <v>307</v>
      </c>
      <c r="AC28" s="112" t="s">
        <v>197</v>
      </c>
      <c r="AD28" s="112" t="s">
        <v>197</v>
      </c>
      <c r="AE28" s="21" t="s">
        <v>99</v>
      </c>
      <c r="AF28" s="21" t="s">
        <v>307</v>
      </c>
      <c r="AG28" s="21" t="s">
        <v>99</v>
      </c>
      <c r="AH28" s="21" t="s">
        <v>197</v>
      </c>
      <c r="AI28" s="21" t="s">
        <v>197</v>
      </c>
      <c r="AJ28" s="21" t="s">
        <v>307</v>
      </c>
      <c r="AK28" s="21" t="s">
        <v>99</v>
      </c>
      <c r="AL28" s="21" t="s">
        <v>197</v>
      </c>
      <c r="AM28" s="21" t="s">
        <v>99</v>
      </c>
      <c r="AN28" s="21" t="s">
        <v>99</v>
      </c>
      <c r="AO28" s="21" t="s">
        <v>99</v>
      </c>
      <c r="AP28" s="21" t="s">
        <v>99</v>
      </c>
      <c r="AQ28" s="21" t="s">
        <v>99</v>
      </c>
      <c r="AR28" s="21" t="s">
        <v>99</v>
      </c>
      <c r="AS28" s="21" t="s">
        <v>197</v>
      </c>
      <c r="AT28" s="21" t="s">
        <v>99</v>
      </c>
      <c r="AU28" s="21" t="s">
        <v>197</v>
      </c>
      <c r="AV28" s="21" t="s">
        <v>197</v>
      </c>
      <c r="AW28" s="21" t="s">
        <v>307</v>
      </c>
      <c r="AX28" s="21" t="s">
        <v>197</v>
      </c>
      <c r="AY28" s="21" t="s">
        <v>307</v>
      </c>
      <c r="AZ28" s="21" t="s">
        <v>99</v>
      </c>
      <c r="BA28" s="21" t="s">
        <v>307</v>
      </c>
      <c r="BB28" s="21" t="s">
        <v>197</v>
      </c>
      <c r="BC28" s="21" t="s">
        <v>307</v>
      </c>
      <c r="BD28" s="21" t="s">
        <v>99</v>
      </c>
      <c r="BE28" s="21" t="s">
        <v>99</v>
      </c>
      <c r="BF28" s="21" t="s">
        <v>99</v>
      </c>
      <c r="BG28" s="21" t="s">
        <v>307</v>
      </c>
      <c r="BH28" s="21" t="s">
        <v>99</v>
      </c>
      <c r="BI28" s="21" t="s">
        <v>307</v>
      </c>
      <c r="BJ28" s="21" t="s">
        <v>99</v>
      </c>
      <c r="BK28" s="21" t="s">
        <v>307</v>
      </c>
      <c r="BL28" s="21" t="s">
        <v>197</v>
      </c>
      <c r="BM28" s="21" t="s">
        <v>197</v>
      </c>
      <c r="BN28" s="21" t="s">
        <v>307</v>
      </c>
      <c r="BO28" s="21" t="s">
        <v>307</v>
      </c>
      <c r="BP28" s="21" t="s">
        <v>99</v>
      </c>
      <c r="BQ28" s="21" t="s">
        <v>307</v>
      </c>
      <c r="BR28" s="21" t="s">
        <v>99</v>
      </c>
      <c r="BS28" s="21" t="s">
        <v>99</v>
      </c>
      <c r="BT28" s="79" t="s">
        <v>197</v>
      </c>
      <c r="BU28" s="21" t="s">
        <v>307</v>
      </c>
      <c r="BV28" s="79" t="s">
        <v>307</v>
      </c>
      <c r="BW28" s="21" t="s">
        <v>197</v>
      </c>
      <c r="BX28" s="21" t="s">
        <v>307</v>
      </c>
      <c r="BY28" s="21" t="s">
        <v>99</v>
      </c>
      <c r="BZ28" s="21" t="s">
        <v>307</v>
      </c>
      <c r="CA28" s="21" t="s">
        <v>197</v>
      </c>
      <c r="CB28" s="21" t="s">
        <v>307</v>
      </c>
      <c r="CC28" s="21" t="s">
        <v>99</v>
      </c>
      <c r="CD28" s="21" t="s">
        <v>197</v>
      </c>
      <c r="CE28" s="21" t="s">
        <v>307</v>
      </c>
      <c r="CF28" s="21" t="s">
        <v>99</v>
      </c>
      <c r="CG28" s="21" t="s">
        <v>307</v>
      </c>
      <c r="CH28" s="21" t="s">
        <v>99</v>
      </c>
      <c r="CI28" s="21" t="s">
        <v>99</v>
      </c>
      <c r="CJ28" s="21" t="s">
        <v>99</v>
      </c>
      <c r="CK28" s="21" t="s">
        <v>99</v>
      </c>
      <c r="CL28" s="21" t="s">
        <v>99</v>
      </c>
      <c r="CM28" s="21" t="s">
        <v>307</v>
      </c>
      <c r="CN28" s="21" t="s">
        <v>197</v>
      </c>
      <c r="CO28" s="21" t="s">
        <v>197</v>
      </c>
      <c r="CP28" s="21" t="s">
        <v>99</v>
      </c>
      <c r="CQ28" s="21" t="s">
        <v>99</v>
      </c>
      <c r="CR28" s="21" t="s">
        <v>197</v>
      </c>
      <c r="CS28" s="21" t="s">
        <v>307</v>
      </c>
      <c r="CT28" s="21" t="s">
        <v>99</v>
      </c>
      <c r="CU28" s="21" t="s">
        <v>99</v>
      </c>
    </row>
    <row r="29" spans="1:99" ht="18" x14ac:dyDescent="0.2">
      <c r="A29" s="52"/>
      <c r="B29" s="49"/>
      <c r="C29" s="48"/>
      <c r="D29" s="46" t="s">
        <v>259</v>
      </c>
      <c r="E29" s="14">
        <f>COUNTIF(G29:CU29,"x")</f>
        <v>9</v>
      </c>
      <c r="F29" s="14">
        <f>COUNTIF(G29:CM29,"Si")</f>
        <v>19</v>
      </c>
      <c r="G29" s="21" t="s">
        <v>99</v>
      </c>
      <c r="H29" s="21" t="s">
        <v>197</v>
      </c>
      <c r="I29" s="21" t="s">
        <v>197</v>
      </c>
      <c r="J29" s="21" t="s">
        <v>197</v>
      </c>
      <c r="K29" s="79" t="s">
        <v>197</v>
      </c>
      <c r="L29" s="79" t="s">
        <v>197</v>
      </c>
      <c r="M29" s="79" t="s">
        <v>197</v>
      </c>
      <c r="N29" s="79" t="s">
        <v>197</v>
      </c>
      <c r="O29" s="79" t="s">
        <v>197</v>
      </c>
      <c r="P29" s="79" t="s">
        <v>197</v>
      </c>
      <c r="Q29" s="21" t="s">
        <v>307</v>
      </c>
      <c r="R29" s="21" t="s">
        <v>99</v>
      </c>
      <c r="S29" s="21" t="s">
        <v>307</v>
      </c>
      <c r="T29" s="21" t="s">
        <v>197</v>
      </c>
      <c r="U29" s="79" t="s">
        <v>307</v>
      </c>
      <c r="V29" s="79" t="s">
        <v>307</v>
      </c>
      <c r="W29" s="79" t="s">
        <v>197</v>
      </c>
      <c r="X29" s="21" t="s">
        <v>307</v>
      </c>
      <c r="Y29" s="21" t="s">
        <v>99</v>
      </c>
      <c r="Z29" s="21" t="s">
        <v>197</v>
      </c>
      <c r="AA29" s="112" t="s">
        <v>197</v>
      </c>
      <c r="AB29" s="21" t="s">
        <v>307</v>
      </c>
      <c r="AC29" s="112" t="s">
        <v>197</v>
      </c>
      <c r="AD29" s="112" t="s">
        <v>197</v>
      </c>
      <c r="AE29" s="21" t="s">
        <v>99</v>
      </c>
      <c r="AF29" s="21" t="s">
        <v>307</v>
      </c>
      <c r="AG29" s="21" t="s">
        <v>99</v>
      </c>
      <c r="AH29" s="21" t="s">
        <v>197</v>
      </c>
      <c r="AI29" s="21" t="s">
        <v>197</v>
      </c>
      <c r="AJ29" s="21" t="s">
        <v>307</v>
      </c>
      <c r="AK29" s="21" t="s">
        <v>99</v>
      </c>
      <c r="AL29" s="21" t="s">
        <v>99</v>
      </c>
      <c r="AM29" s="21" t="s">
        <v>99</v>
      </c>
      <c r="AN29" s="21" t="s">
        <v>99</v>
      </c>
      <c r="AO29" s="21" t="s">
        <v>99</v>
      </c>
      <c r="AP29" s="21" t="s">
        <v>99</v>
      </c>
      <c r="AQ29" s="21" t="s">
        <v>99</v>
      </c>
      <c r="AR29" s="21" t="s">
        <v>99</v>
      </c>
      <c r="AS29" s="21" t="s">
        <v>197</v>
      </c>
      <c r="AT29" s="21" t="s">
        <v>99</v>
      </c>
      <c r="AU29" s="21" t="s">
        <v>99</v>
      </c>
      <c r="AV29" s="21" t="s">
        <v>197</v>
      </c>
      <c r="AW29" s="21" t="s">
        <v>307</v>
      </c>
      <c r="AX29" s="21" t="s">
        <v>99</v>
      </c>
      <c r="AY29" s="21" t="s">
        <v>99</v>
      </c>
      <c r="AZ29" s="21" t="s">
        <v>99</v>
      </c>
      <c r="BA29" s="21" t="s">
        <v>99</v>
      </c>
      <c r="BB29" s="21" t="s">
        <v>99</v>
      </c>
      <c r="BC29" s="21" t="s">
        <v>99</v>
      </c>
      <c r="BD29" s="21" t="s">
        <v>99</v>
      </c>
      <c r="BE29" s="21" t="s">
        <v>99</v>
      </c>
      <c r="BF29" s="21" t="s">
        <v>99</v>
      </c>
      <c r="BG29" s="21" t="s">
        <v>99</v>
      </c>
      <c r="BH29" s="21" t="s">
        <v>99</v>
      </c>
      <c r="BI29" s="21" t="s">
        <v>99</v>
      </c>
      <c r="BJ29" s="21" t="s">
        <v>99</v>
      </c>
      <c r="BK29" s="21" t="s">
        <v>99</v>
      </c>
      <c r="BL29" s="21" t="s">
        <v>99</v>
      </c>
      <c r="BM29" s="21" t="s">
        <v>99</v>
      </c>
      <c r="BN29" s="21" t="s">
        <v>99</v>
      </c>
      <c r="BO29" s="21" t="s">
        <v>99</v>
      </c>
      <c r="BP29" s="21" t="s">
        <v>99</v>
      </c>
      <c r="BQ29" s="21" t="s">
        <v>99</v>
      </c>
      <c r="BR29" s="21" t="s">
        <v>99</v>
      </c>
      <c r="BS29" s="21" t="s">
        <v>99</v>
      </c>
      <c r="BT29" s="21" t="s">
        <v>99</v>
      </c>
      <c r="BU29" s="21" t="s">
        <v>99</v>
      </c>
      <c r="BV29" s="21" t="s">
        <v>99</v>
      </c>
      <c r="BW29" s="21" t="s">
        <v>99</v>
      </c>
      <c r="BX29" s="21" t="s">
        <v>99</v>
      </c>
      <c r="BY29" s="21" t="s">
        <v>99</v>
      </c>
      <c r="BZ29" s="21" t="s">
        <v>99</v>
      </c>
      <c r="CA29" s="21" t="s">
        <v>99</v>
      </c>
      <c r="CB29" s="21" t="s">
        <v>99</v>
      </c>
      <c r="CC29" s="21" t="s">
        <v>99</v>
      </c>
      <c r="CD29" s="21" t="s">
        <v>99</v>
      </c>
      <c r="CE29" s="21" t="s">
        <v>99</v>
      </c>
      <c r="CF29" s="21" t="s">
        <v>99</v>
      </c>
      <c r="CG29" s="21" t="s">
        <v>99</v>
      </c>
      <c r="CH29" s="21" t="s">
        <v>99</v>
      </c>
      <c r="CI29" s="21" t="s">
        <v>99</v>
      </c>
      <c r="CJ29" s="21" t="s">
        <v>99</v>
      </c>
      <c r="CK29" s="21" t="s">
        <v>99</v>
      </c>
      <c r="CL29" s="21" t="s">
        <v>99</v>
      </c>
      <c r="CM29" s="21" t="s">
        <v>99</v>
      </c>
      <c r="CN29" s="21" t="s">
        <v>99</v>
      </c>
      <c r="CO29" s="21" t="s">
        <v>99</v>
      </c>
      <c r="CP29" s="21" t="s">
        <v>99</v>
      </c>
      <c r="CQ29" s="21" t="s">
        <v>99</v>
      </c>
      <c r="CR29" s="21" t="s">
        <v>99</v>
      </c>
      <c r="CS29" s="21" t="s">
        <v>99</v>
      </c>
      <c r="CT29" s="21" t="s">
        <v>99</v>
      </c>
      <c r="CU29" s="21" t="s">
        <v>99</v>
      </c>
    </row>
    <row r="30" spans="1:99" ht="18" x14ac:dyDescent="0.2">
      <c r="A30" s="52"/>
      <c r="B30" s="49"/>
      <c r="C30" s="48"/>
      <c r="D30" s="46" t="s">
        <v>180</v>
      </c>
      <c r="E30" s="14">
        <f>COUNTIF(G30:CU30,"x")</f>
        <v>16</v>
      </c>
      <c r="F30" s="14">
        <f>COUNTIF(G30:CM30,"Si")</f>
        <v>20</v>
      </c>
      <c r="G30" s="21" t="s">
        <v>197</v>
      </c>
      <c r="H30" s="21" t="s">
        <v>197</v>
      </c>
      <c r="I30" s="21" t="s">
        <v>99</v>
      </c>
      <c r="J30" s="21" t="s">
        <v>197</v>
      </c>
      <c r="K30" s="79" t="s">
        <v>197</v>
      </c>
      <c r="L30" s="79" t="s">
        <v>197</v>
      </c>
      <c r="M30" s="79" t="s">
        <v>197</v>
      </c>
      <c r="N30" s="79" t="s">
        <v>197</v>
      </c>
      <c r="O30" s="79" t="s">
        <v>197</v>
      </c>
      <c r="P30" s="79" t="s">
        <v>197</v>
      </c>
      <c r="Q30" s="21" t="s">
        <v>307</v>
      </c>
      <c r="R30" s="21" t="s">
        <v>99</v>
      </c>
      <c r="S30" s="21" t="s">
        <v>99</v>
      </c>
      <c r="T30" s="21" t="s">
        <v>99</v>
      </c>
      <c r="U30" s="21" t="s">
        <v>99</v>
      </c>
      <c r="V30" s="21" t="s">
        <v>99</v>
      </c>
      <c r="W30" s="21" t="s">
        <v>99</v>
      </c>
      <c r="X30" s="21" t="s">
        <v>99</v>
      </c>
      <c r="Y30" s="21" t="s">
        <v>99</v>
      </c>
      <c r="Z30" s="21" t="s">
        <v>99</v>
      </c>
      <c r="AA30" s="21" t="s">
        <v>99</v>
      </c>
      <c r="AB30" s="21" t="s">
        <v>99</v>
      </c>
      <c r="AC30" s="21" t="s">
        <v>99</v>
      </c>
      <c r="AD30" s="21" t="s">
        <v>99</v>
      </c>
      <c r="AE30" s="21" t="s">
        <v>99</v>
      </c>
      <c r="AF30" s="21" t="s">
        <v>99</v>
      </c>
      <c r="AG30" s="21" t="s">
        <v>99</v>
      </c>
      <c r="AH30" s="21" t="s">
        <v>99</v>
      </c>
      <c r="AI30" s="21" t="s">
        <v>99</v>
      </c>
      <c r="AJ30" s="21" t="s">
        <v>99</v>
      </c>
      <c r="AK30" s="21" t="s">
        <v>99</v>
      </c>
      <c r="AL30" s="21" t="s">
        <v>99</v>
      </c>
      <c r="AM30" s="21" t="s">
        <v>99</v>
      </c>
      <c r="AN30" s="21" t="s">
        <v>99</v>
      </c>
      <c r="AO30" s="21" t="s">
        <v>197</v>
      </c>
      <c r="AP30" s="21" t="s">
        <v>99</v>
      </c>
      <c r="AQ30" s="21" t="s">
        <v>99</v>
      </c>
      <c r="AR30" s="21" t="s">
        <v>197</v>
      </c>
      <c r="AS30" s="21" t="s">
        <v>197</v>
      </c>
      <c r="AT30" s="21" t="s">
        <v>99</v>
      </c>
      <c r="AU30" s="21" t="s">
        <v>99</v>
      </c>
      <c r="AV30" s="21" t="s">
        <v>99</v>
      </c>
      <c r="AW30" s="21" t="s">
        <v>99</v>
      </c>
      <c r="AX30" s="21" t="s">
        <v>99</v>
      </c>
      <c r="AY30" s="21" t="s">
        <v>99</v>
      </c>
      <c r="AZ30" s="21" t="s">
        <v>99</v>
      </c>
      <c r="BA30" s="21" t="s">
        <v>99</v>
      </c>
      <c r="BB30" s="21" t="s">
        <v>99</v>
      </c>
      <c r="BC30" s="21" t="s">
        <v>99</v>
      </c>
      <c r="BD30" s="21" t="s">
        <v>99</v>
      </c>
      <c r="BE30" s="21" t="s">
        <v>99</v>
      </c>
      <c r="BF30" s="21" t="s">
        <v>99</v>
      </c>
      <c r="BG30" s="21" t="s">
        <v>99</v>
      </c>
      <c r="BH30" s="21" t="s">
        <v>197</v>
      </c>
      <c r="BI30" s="21" t="s">
        <v>307</v>
      </c>
      <c r="BJ30" s="21" t="s">
        <v>307</v>
      </c>
      <c r="BK30" s="21" t="s">
        <v>307</v>
      </c>
      <c r="BL30" s="21" t="s">
        <v>197</v>
      </c>
      <c r="BM30" s="21" t="s">
        <v>99</v>
      </c>
      <c r="BN30" s="21" t="s">
        <v>307</v>
      </c>
      <c r="BO30" s="21" t="s">
        <v>307</v>
      </c>
      <c r="BP30" s="21" t="s">
        <v>99</v>
      </c>
      <c r="BQ30" s="21" t="s">
        <v>307</v>
      </c>
      <c r="BR30" s="21" t="s">
        <v>197</v>
      </c>
      <c r="BS30" s="79" t="s">
        <v>307</v>
      </c>
      <c r="BT30" s="79" t="s">
        <v>197</v>
      </c>
      <c r="BU30" s="21" t="s">
        <v>307</v>
      </c>
      <c r="BV30" s="79" t="s">
        <v>307</v>
      </c>
      <c r="BW30" s="21" t="s">
        <v>197</v>
      </c>
      <c r="BX30" s="21" t="s">
        <v>307</v>
      </c>
      <c r="BY30" s="21" t="s">
        <v>197</v>
      </c>
      <c r="BZ30" s="21" t="s">
        <v>307</v>
      </c>
      <c r="CA30" s="21" t="s">
        <v>197</v>
      </c>
      <c r="CB30" s="21" t="s">
        <v>307</v>
      </c>
      <c r="CC30" s="21" t="s">
        <v>99</v>
      </c>
      <c r="CD30" s="21" t="s">
        <v>197</v>
      </c>
      <c r="CE30" s="21" t="s">
        <v>307</v>
      </c>
      <c r="CF30" s="21" t="s">
        <v>99</v>
      </c>
      <c r="CG30" s="21" t="s">
        <v>99</v>
      </c>
      <c r="CH30" s="21" t="s">
        <v>99</v>
      </c>
      <c r="CI30" s="21" t="s">
        <v>99</v>
      </c>
      <c r="CJ30" s="21" t="s">
        <v>99</v>
      </c>
      <c r="CK30" s="21" t="s">
        <v>99</v>
      </c>
      <c r="CL30" s="21" t="s">
        <v>99</v>
      </c>
      <c r="CM30" s="21" t="s">
        <v>307</v>
      </c>
      <c r="CN30" s="21" t="s">
        <v>99</v>
      </c>
      <c r="CO30" s="21" t="s">
        <v>197</v>
      </c>
      <c r="CP30" s="21" t="s">
        <v>99</v>
      </c>
      <c r="CQ30" s="21" t="s">
        <v>99</v>
      </c>
      <c r="CR30" s="21" t="s">
        <v>197</v>
      </c>
      <c r="CS30" s="21" t="s">
        <v>307</v>
      </c>
      <c r="CT30" s="21" t="s">
        <v>99</v>
      </c>
      <c r="CU30" s="21" t="s">
        <v>99</v>
      </c>
    </row>
    <row r="31" spans="1:99" ht="18" x14ac:dyDescent="0.2">
      <c r="A31" s="52"/>
      <c r="B31" s="49"/>
      <c r="C31" s="48"/>
      <c r="D31" s="46" t="s">
        <v>1</v>
      </c>
      <c r="E31" s="14">
        <f>COUNTIF(G31:CU31,"x")</f>
        <v>17</v>
      </c>
      <c r="F31" s="14">
        <f>COUNTIF(G31:CM31,"Si")</f>
        <v>44</v>
      </c>
      <c r="G31" s="21" t="s">
        <v>99</v>
      </c>
      <c r="H31" s="21" t="s">
        <v>197</v>
      </c>
      <c r="I31" s="21" t="s">
        <v>197</v>
      </c>
      <c r="J31" s="21" t="s">
        <v>197</v>
      </c>
      <c r="K31" s="79" t="s">
        <v>197</v>
      </c>
      <c r="L31" s="79" t="s">
        <v>197</v>
      </c>
      <c r="M31" s="79" t="s">
        <v>197</v>
      </c>
      <c r="N31" s="79" t="s">
        <v>197</v>
      </c>
      <c r="O31" s="79" t="s">
        <v>197</v>
      </c>
      <c r="P31" s="79" t="s">
        <v>197</v>
      </c>
      <c r="Q31" s="21" t="s">
        <v>307</v>
      </c>
      <c r="R31" s="21" t="s">
        <v>99</v>
      </c>
      <c r="S31" s="21" t="s">
        <v>307</v>
      </c>
      <c r="T31" s="21" t="s">
        <v>197</v>
      </c>
      <c r="U31" s="79" t="s">
        <v>307</v>
      </c>
      <c r="V31" s="79" t="s">
        <v>307</v>
      </c>
      <c r="W31" s="79" t="s">
        <v>197</v>
      </c>
      <c r="X31" s="21" t="s">
        <v>307</v>
      </c>
      <c r="Y31" s="21" t="s">
        <v>197</v>
      </c>
      <c r="Z31" s="21" t="s">
        <v>197</v>
      </c>
      <c r="AA31" s="21" t="s">
        <v>197</v>
      </c>
      <c r="AB31" s="21" t="s">
        <v>307</v>
      </c>
      <c r="AC31" s="112" t="s">
        <v>197</v>
      </c>
      <c r="AD31" s="21" t="s">
        <v>197</v>
      </c>
      <c r="AE31" s="21" t="s">
        <v>197</v>
      </c>
      <c r="AF31" s="21" t="s">
        <v>307</v>
      </c>
      <c r="AG31" s="21" t="s">
        <v>197</v>
      </c>
      <c r="AH31" s="21" t="s">
        <v>197</v>
      </c>
      <c r="AI31" s="21" t="s">
        <v>197</v>
      </c>
      <c r="AJ31" s="21" t="s">
        <v>307</v>
      </c>
      <c r="AK31" s="21" t="s">
        <v>197</v>
      </c>
      <c r="AL31" s="21" t="s">
        <v>197</v>
      </c>
      <c r="AM31" s="21" t="s">
        <v>99</v>
      </c>
      <c r="AN31" s="21" t="s">
        <v>99</v>
      </c>
      <c r="AO31" s="21" t="s">
        <v>197</v>
      </c>
      <c r="AP31" s="21" t="s">
        <v>197</v>
      </c>
      <c r="AQ31" s="21" t="s">
        <v>197</v>
      </c>
      <c r="AR31" s="21" t="s">
        <v>197</v>
      </c>
      <c r="AS31" s="21" t="s">
        <v>197</v>
      </c>
      <c r="AT31" s="21" t="s">
        <v>197</v>
      </c>
      <c r="AU31" s="21" t="s">
        <v>99</v>
      </c>
      <c r="AV31" s="21" t="s">
        <v>197</v>
      </c>
      <c r="AW31" s="21" t="s">
        <v>307</v>
      </c>
      <c r="AX31" s="21" t="s">
        <v>197</v>
      </c>
      <c r="AY31" s="21" t="s">
        <v>307</v>
      </c>
      <c r="AZ31" s="21" t="s">
        <v>197</v>
      </c>
      <c r="BA31" s="21" t="s">
        <v>307</v>
      </c>
      <c r="BB31" s="21" t="s">
        <v>197</v>
      </c>
      <c r="BC31" s="21" t="s">
        <v>307</v>
      </c>
      <c r="BD31" s="21" t="s">
        <v>197</v>
      </c>
      <c r="BE31" s="21" t="s">
        <v>197</v>
      </c>
      <c r="BF31" s="21" t="s">
        <v>197</v>
      </c>
      <c r="BG31" s="21" t="s">
        <v>307</v>
      </c>
      <c r="BH31" s="21" t="s">
        <v>99</v>
      </c>
      <c r="BI31" s="21" t="s">
        <v>99</v>
      </c>
      <c r="BJ31" s="21" t="s">
        <v>307</v>
      </c>
      <c r="BK31" s="21" t="s">
        <v>307</v>
      </c>
      <c r="BL31" s="21" t="s">
        <v>197</v>
      </c>
      <c r="BM31" s="21" t="s">
        <v>99</v>
      </c>
      <c r="BN31" s="21" t="s">
        <v>99</v>
      </c>
      <c r="BO31" s="21" t="s">
        <v>99</v>
      </c>
      <c r="BP31" s="21" t="s">
        <v>99</v>
      </c>
      <c r="BQ31" s="21" t="s">
        <v>99</v>
      </c>
      <c r="BR31" s="79" t="s">
        <v>197</v>
      </c>
      <c r="BS31" s="21" t="s">
        <v>99</v>
      </c>
      <c r="BT31" s="21" t="s">
        <v>99</v>
      </c>
      <c r="BU31" s="21" t="s">
        <v>99</v>
      </c>
      <c r="BV31" s="21" t="s">
        <v>99</v>
      </c>
      <c r="BW31" s="21" t="s">
        <v>99</v>
      </c>
      <c r="BX31" s="21" t="s">
        <v>99</v>
      </c>
      <c r="BY31" s="21" t="s">
        <v>197</v>
      </c>
      <c r="BZ31" s="21" t="s">
        <v>99</v>
      </c>
      <c r="CA31" s="21" t="s">
        <v>99</v>
      </c>
      <c r="CB31" s="21" t="s">
        <v>99</v>
      </c>
      <c r="CC31" s="21" t="s">
        <v>99</v>
      </c>
      <c r="CD31" s="21" t="s">
        <v>197</v>
      </c>
      <c r="CE31" s="21" t="s">
        <v>99</v>
      </c>
      <c r="CF31" s="21" t="s">
        <v>197</v>
      </c>
      <c r="CG31" s="21" t="s">
        <v>99</v>
      </c>
      <c r="CH31" s="21" t="s">
        <v>197</v>
      </c>
      <c r="CI31" s="21" t="s">
        <v>197</v>
      </c>
      <c r="CJ31" s="21" t="s">
        <v>99</v>
      </c>
      <c r="CK31" s="21" t="s">
        <v>197</v>
      </c>
      <c r="CL31" s="21" t="s">
        <v>197</v>
      </c>
      <c r="CM31" s="21" t="s">
        <v>307</v>
      </c>
      <c r="CN31" s="21" t="s">
        <v>197</v>
      </c>
      <c r="CO31" s="21" t="s">
        <v>99</v>
      </c>
      <c r="CP31" s="21" t="s">
        <v>197</v>
      </c>
      <c r="CQ31" s="21" t="s">
        <v>197</v>
      </c>
      <c r="CR31" s="21" t="s">
        <v>197</v>
      </c>
      <c r="CS31" s="21" t="s">
        <v>307</v>
      </c>
      <c r="CT31" s="21" t="s">
        <v>99</v>
      </c>
      <c r="CU31" s="21" t="s">
        <v>99</v>
      </c>
    </row>
    <row r="32" spans="1:99" s="4" customFormat="1" ht="9" customHeight="1" x14ac:dyDescent="0.2">
      <c r="A32" s="52"/>
      <c r="B32" s="49"/>
      <c r="C32" s="48"/>
      <c r="D32" s="46"/>
      <c r="E32" s="14"/>
      <c r="F32" s="14"/>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row>
    <row r="33" spans="1:99" ht="18" x14ac:dyDescent="0.2">
      <c r="A33" s="52"/>
      <c r="B33" s="49"/>
      <c r="C33" s="48" t="s">
        <v>48</v>
      </c>
      <c r="D33" s="48" t="s">
        <v>0</v>
      </c>
      <c r="E33" s="14">
        <f>COUNTIF(G33:CU33,"x")</f>
        <v>30</v>
      </c>
      <c r="F33" s="14">
        <f>COUNTIF(G33:CM33,"Si")</f>
        <v>51</v>
      </c>
      <c r="G33" s="79" t="s">
        <v>197</v>
      </c>
      <c r="H33" s="79" t="s">
        <v>197</v>
      </c>
      <c r="I33" s="79" t="s">
        <v>197</v>
      </c>
      <c r="J33" s="79" t="s">
        <v>197</v>
      </c>
      <c r="K33" s="79" t="s">
        <v>197</v>
      </c>
      <c r="L33" s="79" t="s">
        <v>197</v>
      </c>
      <c r="M33" s="79" t="s">
        <v>197</v>
      </c>
      <c r="N33" s="79" t="s">
        <v>197</v>
      </c>
      <c r="O33" s="79" t="s">
        <v>197</v>
      </c>
      <c r="P33" s="79" t="s">
        <v>197</v>
      </c>
      <c r="Q33" s="21" t="s">
        <v>307</v>
      </c>
      <c r="R33" s="21" t="s">
        <v>197</v>
      </c>
      <c r="S33" s="21" t="s">
        <v>307</v>
      </c>
      <c r="T33" s="21" t="s">
        <v>197</v>
      </c>
      <c r="U33" s="21" t="s">
        <v>307</v>
      </c>
      <c r="V33" s="21" t="s">
        <v>307</v>
      </c>
      <c r="W33" s="79" t="s">
        <v>197</v>
      </c>
      <c r="X33" s="21" t="s">
        <v>307</v>
      </c>
      <c r="Y33" s="21" t="s">
        <v>197</v>
      </c>
      <c r="Z33" s="21" t="s">
        <v>197</v>
      </c>
      <c r="AA33" s="21" t="s">
        <v>197</v>
      </c>
      <c r="AB33" s="21" t="s">
        <v>307</v>
      </c>
      <c r="AC33" s="21" t="s">
        <v>197</v>
      </c>
      <c r="AD33" s="21" t="s">
        <v>197</v>
      </c>
      <c r="AE33" s="21" t="s">
        <v>197</v>
      </c>
      <c r="AF33" s="21" t="s">
        <v>307</v>
      </c>
      <c r="AG33" s="21" t="s">
        <v>197</v>
      </c>
      <c r="AH33" s="21" t="s">
        <v>197</v>
      </c>
      <c r="AI33" s="21" t="s">
        <v>197</v>
      </c>
      <c r="AJ33" s="21" t="s">
        <v>307</v>
      </c>
      <c r="AK33" s="21" t="s">
        <v>197</v>
      </c>
      <c r="AL33" s="21" t="s">
        <v>197</v>
      </c>
      <c r="AM33" s="21" t="s">
        <v>197</v>
      </c>
      <c r="AN33" s="21" t="s">
        <v>99</v>
      </c>
      <c r="AO33" s="21" t="s">
        <v>197</v>
      </c>
      <c r="AP33" s="21" t="s">
        <v>99</v>
      </c>
      <c r="AQ33" s="21" t="s">
        <v>197</v>
      </c>
      <c r="AR33" s="21" t="s">
        <v>197</v>
      </c>
      <c r="AS33" s="21" t="s">
        <v>197</v>
      </c>
      <c r="AT33" s="21" t="s">
        <v>99</v>
      </c>
      <c r="AU33" s="21" t="s">
        <v>197</v>
      </c>
      <c r="AV33" s="21" t="s">
        <v>99</v>
      </c>
      <c r="AW33" s="21" t="s">
        <v>307</v>
      </c>
      <c r="AX33" s="21" t="s">
        <v>197</v>
      </c>
      <c r="AY33" s="21" t="s">
        <v>307</v>
      </c>
      <c r="AZ33" s="21" t="s">
        <v>197</v>
      </c>
      <c r="BA33" s="21" t="s">
        <v>307</v>
      </c>
      <c r="BB33" s="21" t="s">
        <v>197</v>
      </c>
      <c r="BC33" s="79" t="s">
        <v>307</v>
      </c>
      <c r="BD33" s="21" t="s">
        <v>197</v>
      </c>
      <c r="BE33" s="21" t="s">
        <v>197</v>
      </c>
      <c r="BF33" s="21" t="s">
        <v>197</v>
      </c>
      <c r="BG33" s="21" t="s">
        <v>307</v>
      </c>
      <c r="BH33" s="21" t="s">
        <v>197</v>
      </c>
      <c r="BI33" s="21" t="s">
        <v>307</v>
      </c>
      <c r="BJ33" s="21" t="s">
        <v>307</v>
      </c>
      <c r="BK33" s="21" t="s">
        <v>307</v>
      </c>
      <c r="BL33" s="21" t="s">
        <v>197</v>
      </c>
      <c r="BM33" s="21" t="s">
        <v>197</v>
      </c>
      <c r="BN33" s="21" t="s">
        <v>307</v>
      </c>
      <c r="BO33" s="21" t="s">
        <v>307</v>
      </c>
      <c r="BP33" s="21" t="s">
        <v>99</v>
      </c>
      <c r="BQ33" s="21" t="s">
        <v>307</v>
      </c>
      <c r="BR33" s="79" t="s">
        <v>197</v>
      </c>
      <c r="BS33" s="21" t="s">
        <v>307</v>
      </c>
      <c r="BT33" s="79" t="s">
        <v>197</v>
      </c>
      <c r="BU33" s="21" t="s">
        <v>307</v>
      </c>
      <c r="BV33" s="79" t="s">
        <v>307</v>
      </c>
      <c r="BW33" s="21" t="s">
        <v>197</v>
      </c>
      <c r="BX33" s="21" t="s">
        <v>307</v>
      </c>
      <c r="BY33" s="21" t="s">
        <v>197</v>
      </c>
      <c r="BZ33" s="21" t="s">
        <v>307</v>
      </c>
      <c r="CA33" s="21" t="s">
        <v>197</v>
      </c>
      <c r="CB33" s="21" t="s">
        <v>307</v>
      </c>
      <c r="CC33" s="21" t="s">
        <v>197</v>
      </c>
      <c r="CD33" s="21" t="s">
        <v>197</v>
      </c>
      <c r="CE33" s="21" t="s">
        <v>307</v>
      </c>
      <c r="CF33" s="21" t="s">
        <v>197</v>
      </c>
      <c r="CG33" s="21" t="s">
        <v>307</v>
      </c>
      <c r="CH33" s="21" t="s">
        <v>197</v>
      </c>
      <c r="CI33" s="21" t="s">
        <v>197</v>
      </c>
      <c r="CJ33" s="79" t="s">
        <v>307</v>
      </c>
      <c r="CK33" s="21" t="s">
        <v>197</v>
      </c>
      <c r="CL33" s="21" t="s">
        <v>197</v>
      </c>
      <c r="CM33" s="21" t="s">
        <v>307</v>
      </c>
      <c r="CN33" s="79" t="s">
        <v>197</v>
      </c>
      <c r="CO33" s="21" t="s">
        <v>197</v>
      </c>
      <c r="CP33" s="21" t="s">
        <v>197</v>
      </c>
      <c r="CQ33" s="21" t="s">
        <v>197</v>
      </c>
      <c r="CR33" s="21" t="s">
        <v>197</v>
      </c>
      <c r="CS33" s="21" t="s">
        <v>307</v>
      </c>
      <c r="CT33" s="21" t="s">
        <v>99</v>
      </c>
      <c r="CU33" s="21" t="s">
        <v>99</v>
      </c>
    </row>
    <row r="34" spans="1:99" ht="18" x14ac:dyDescent="0.2">
      <c r="A34" s="52"/>
      <c r="B34" s="49"/>
      <c r="C34" s="48"/>
      <c r="D34" s="48"/>
      <c r="E34" s="14"/>
      <c r="F34" s="14"/>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row>
    <row r="35" spans="1:99" x14ac:dyDescent="0.2">
      <c r="B35" s="3">
        <f>COUNTIF(B4:B34,"si")</f>
        <v>0</v>
      </c>
      <c r="D35" s="33" t="s">
        <v>25</v>
      </c>
      <c r="E35" s="47">
        <f>SUM(E4:E34)/E3</f>
        <v>19.03448275862069</v>
      </c>
      <c r="F35" s="47">
        <f>SUM(F4:F34)/F3</f>
        <v>15.535714285714286</v>
      </c>
      <c r="G35" s="3">
        <f t="shared" ref="G35:P35" si="4">COUNTIF(G4:G34,"si")</f>
        <v>13</v>
      </c>
      <c r="H35" s="3">
        <f t="shared" si="4"/>
        <v>15</v>
      </c>
      <c r="I35" s="3">
        <f t="shared" si="4"/>
        <v>20</v>
      </c>
      <c r="J35" s="3">
        <f t="shared" si="4"/>
        <v>17</v>
      </c>
      <c r="K35" s="3">
        <f t="shared" si="4"/>
        <v>19</v>
      </c>
      <c r="L35" s="3">
        <f t="shared" si="4"/>
        <v>16</v>
      </c>
      <c r="M35" s="3">
        <f t="shared" si="4"/>
        <v>19</v>
      </c>
      <c r="N35" s="3">
        <f t="shared" si="4"/>
        <v>12</v>
      </c>
      <c r="O35" s="3">
        <f t="shared" si="4"/>
        <v>19</v>
      </c>
      <c r="P35" s="3">
        <f t="shared" si="4"/>
        <v>21</v>
      </c>
      <c r="Q35" s="3">
        <f>COUNTIF(Q4:Q34,"x")</f>
        <v>19</v>
      </c>
      <c r="R35" s="3">
        <f>COUNTIF(R4:R34,"si")</f>
        <v>15</v>
      </c>
      <c r="S35" s="3">
        <f>COUNTIF(S4:S34,"x")</f>
        <v>19</v>
      </c>
      <c r="T35" s="3">
        <f>COUNTIF(T4:T34,"si")</f>
        <v>17</v>
      </c>
      <c r="U35" s="3">
        <f>COUNTIF(U4:U34,"x")</f>
        <v>16</v>
      </c>
      <c r="V35" s="3">
        <f>COUNTIF(V4:V34,"x")</f>
        <v>19</v>
      </c>
      <c r="W35" s="3">
        <f>COUNTIF(W4:W34,"si")</f>
        <v>20</v>
      </c>
      <c r="X35" s="3">
        <f>COUNTIF(X4:X34,"x")</f>
        <v>20</v>
      </c>
      <c r="Y35" s="145">
        <f>COUNTIF(Y4:Y34,"si")</f>
        <v>13</v>
      </c>
      <c r="Z35" s="3">
        <f>COUNTIF(Z4:Z34,"si")</f>
        <v>13</v>
      </c>
      <c r="AA35" s="147">
        <f>COUNTIF(AA4:AA34,"si")</f>
        <v>19</v>
      </c>
      <c r="AB35" s="3">
        <f>COUNTIF(AB4:AB34,"x")</f>
        <v>16</v>
      </c>
      <c r="AC35" s="149">
        <f>COUNTIF(AC4:AC34,"si")</f>
        <v>12</v>
      </c>
      <c r="AD35" s="148">
        <f>COUNTIF(AD4:AD34,"si")</f>
        <v>16</v>
      </c>
      <c r="AE35" s="151">
        <f>COUNTIF(AE4:AE34,"si")</f>
        <v>10</v>
      </c>
      <c r="AF35" s="3">
        <f>COUNTIF(AF4:AF34,"x")</f>
        <v>15</v>
      </c>
      <c r="AG35" s="152">
        <f>COUNTIF(AG4:AG34,"si")</f>
        <v>14</v>
      </c>
      <c r="AH35" s="150">
        <f>COUNTIF(AH4:AH34,"si")</f>
        <v>16</v>
      </c>
      <c r="AI35" s="3">
        <f>COUNTIF(AI4:AI34,"si")</f>
        <v>17</v>
      </c>
      <c r="AJ35" s="103">
        <f>COUNTIF(AJ4:AJ34,"x")</f>
        <v>15</v>
      </c>
      <c r="AK35" s="3">
        <f t="shared" ref="AK35:AV35" si="5">COUNTIF(AK4:AK34,"si")</f>
        <v>17</v>
      </c>
      <c r="AL35" s="3">
        <f t="shared" si="5"/>
        <v>14</v>
      </c>
      <c r="AM35" s="3">
        <f t="shared" si="5"/>
        <v>11</v>
      </c>
      <c r="AN35" s="3">
        <f t="shared" si="5"/>
        <v>9</v>
      </c>
      <c r="AO35" s="3">
        <f t="shared" si="5"/>
        <v>16</v>
      </c>
      <c r="AP35" s="3">
        <f t="shared" si="5"/>
        <v>13</v>
      </c>
      <c r="AQ35" s="3">
        <f t="shared" si="5"/>
        <v>14</v>
      </c>
      <c r="AR35" s="104">
        <f t="shared" si="5"/>
        <v>14</v>
      </c>
      <c r="AS35" s="107">
        <f t="shared" si="5"/>
        <v>22</v>
      </c>
      <c r="AT35" s="3">
        <f t="shared" si="5"/>
        <v>13</v>
      </c>
      <c r="AU35" s="155">
        <f t="shared" si="5"/>
        <v>16</v>
      </c>
      <c r="AV35" s="155">
        <f t="shared" si="5"/>
        <v>15</v>
      </c>
      <c r="AW35" s="3">
        <f>COUNTIF(AW4:AW34,"x")</f>
        <v>16</v>
      </c>
      <c r="AX35" s="157">
        <f>COUNTIF(AX4:AX34,"si")</f>
        <v>14</v>
      </c>
      <c r="AY35" s="108">
        <f>COUNTIF(AY4:AY34,"x")</f>
        <v>17</v>
      </c>
      <c r="AZ35" s="157">
        <f>COUNTIF(AZ4:AZ34,"si")</f>
        <v>10</v>
      </c>
      <c r="BA35" s="108">
        <f>COUNTIF(BA4:BA34,"x")</f>
        <v>17</v>
      </c>
      <c r="BB35" s="3">
        <f>COUNTIF(BB4:BB34,"si")</f>
        <v>18</v>
      </c>
      <c r="BC35" s="158">
        <f>COUNTIF(BC4:BC34,"x")</f>
        <v>18</v>
      </c>
      <c r="BD35" s="111">
        <f>COUNTIF(BD4:BD34,"si")</f>
        <v>14</v>
      </c>
      <c r="BE35" s="159">
        <f>COUNTIF(BE4:BE34,"si")</f>
        <v>14</v>
      </c>
      <c r="BF35" s="159">
        <f>COUNTIF(BF4:BF34,"si")</f>
        <v>18</v>
      </c>
      <c r="BG35" s="113">
        <f>COUNTIF(BG4:BG34,"x")</f>
        <v>18</v>
      </c>
      <c r="BH35" s="110">
        <f>COUNTIF(BH4:BH34,"si")</f>
        <v>20</v>
      </c>
      <c r="BI35" s="115">
        <f>COUNTIF(BI4:BI34,"x")</f>
        <v>21</v>
      </c>
      <c r="BJ35" s="3">
        <f>COUNTIF(BJ4:BJ34,"x")</f>
        <v>20</v>
      </c>
      <c r="BK35" s="3">
        <f>COUNTIF(BK4:BK34,"x")</f>
        <v>21</v>
      </c>
      <c r="BL35" s="160">
        <f>COUNTIF(BL4:BL34,"si")</f>
        <v>18</v>
      </c>
      <c r="BM35" s="114">
        <f>COUNTIF(BM4:BM34,"si")</f>
        <v>9</v>
      </c>
      <c r="BN35" s="161">
        <f>COUNTIF(BN4:BN34,"x")</f>
        <v>18</v>
      </c>
      <c r="BO35" s="116">
        <f>COUNTIF(BO4:BO34,"x")</f>
        <v>20</v>
      </c>
      <c r="BP35" s="117">
        <f>COUNTIF(BP4:BP34,"si")</f>
        <v>10</v>
      </c>
      <c r="BQ35" s="119">
        <f>COUNTIF(BQ4:BQ34,"x")</f>
        <v>17</v>
      </c>
      <c r="BR35" s="3">
        <f>COUNTIF(BR4:BR34,"si")</f>
        <v>18</v>
      </c>
      <c r="BS35" s="3">
        <f>COUNTIF(BS4:BS34,"x")</f>
        <v>17</v>
      </c>
      <c r="BT35" s="120">
        <f>COUNTIF(BT4:BT34,"si")</f>
        <v>18</v>
      </c>
      <c r="BU35" s="3">
        <f>COUNTIF(BU4:BU34,"x")</f>
        <v>21</v>
      </c>
      <c r="BV35" s="3">
        <f>COUNTIF(BV4:BV34,"x")</f>
        <v>17</v>
      </c>
      <c r="BW35" s="122">
        <f>COUNTIF(BW4:BW34,"si")</f>
        <v>18</v>
      </c>
      <c r="BX35" s="3">
        <f>COUNTIF(BX4:BX34,"x")</f>
        <v>18</v>
      </c>
      <c r="BY35" s="121">
        <f>COUNTIF(BY4:BY34,"si")</f>
        <v>15</v>
      </c>
      <c r="BZ35" s="3">
        <f>COUNTIF(BZ4:BZ34,"x")</f>
        <v>19</v>
      </c>
      <c r="CA35" s="122">
        <f t="shared" ref="CA35:CD35" si="6">COUNTIF(CA4:CA34,"si")</f>
        <v>14</v>
      </c>
      <c r="CB35" s="168">
        <f>COUNTIF(CB4:CB34,"x")</f>
        <v>21</v>
      </c>
      <c r="CC35" s="123">
        <f t="shared" si="6"/>
        <v>15</v>
      </c>
      <c r="CD35" s="124">
        <f t="shared" si="6"/>
        <v>21</v>
      </c>
      <c r="CE35" s="3">
        <f>COUNTIF(CE4:CE34,"x")</f>
        <v>20</v>
      </c>
      <c r="CF35" s="125">
        <f>COUNTIF(CF4:CF34,"si")</f>
        <v>16</v>
      </c>
      <c r="CG35" s="3">
        <f>COUNTIF(CG4:CG34,"x")</f>
        <v>18</v>
      </c>
      <c r="CH35" s="126">
        <f>COUNTIF(CH4:CH34,"si")</f>
        <v>11</v>
      </c>
      <c r="CI35" s="126">
        <f>COUNTIF(CI4:CI34,"si")</f>
        <v>16</v>
      </c>
      <c r="CJ35" s="3">
        <f>COUNTIF(CJ4:CJ34,"x")</f>
        <v>19</v>
      </c>
      <c r="CK35" s="172">
        <f>COUNTIF(CK4:CK34,"si")</f>
        <v>19</v>
      </c>
      <c r="CL35" s="127">
        <f>COUNTIF(CL4:CL34,"si")</f>
        <v>17</v>
      </c>
      <c r="CM35" s="3">
        <f>COUNTIF(CM4:CM34,"x")</f>
        <v>20</v>
      </c>
      <c r="CN35" s="174">
        <f>COUNTIF(CN4:CN34,"si")</f>
        <v>15</v>
      </c>
      <c r="CO35" s="174">
        <f>COUNTIF(CO4:CO34,"si")</f>
        <v>14</v>
      </c>
      <c r="CP35" s="174">
        <f>COUNTIF(CP4:CP34,"si")</f>
        <v>15</v>
      </c>
      <c r="CQ35" s="174">
        <f>COUNTIF(CQ4:CQ34,"si")</f>
        <v>14</v>
      </c>
      <c r="CR35" s="174">
        <f>COUNTIF(CR4:CR34,"si")</f>
        <v>14</v>
      </c>
      <c r="CS35" s="169">
        <f>COUNTIF(CS4:CS34,"x")</f>
        <v>15</v>
      </c>
      <c r="CT35" s="169">
        <f>COUNTIF(CT4:CT34,"x")</f>
        <v>3</v>
      </c>
      <c r="CU35" s="169">
        <f>COUNTIF(CU4:CU34,"x")</f>
        <v>2</v>
      </c>
    </row>
    <row r="36" spans="1:99" x14ac:dyDescent="0.2">
      <c r="B36" s="50">
        <f>B35*75</f>
        <v>0</v>
      </c>
      <c r="E36" s="20"/>
      <c r="F36" s="20"/>
      <c r="G36" s="6"/>
      <c r="H36" s="6"/>
      <c r="I36" s="6"/>
      <c r="J36" s="6"/>
      <c r="K36" s="6"/>
      <c r="L36" s="6"/>
      <c r="M36" s="6"/>
      <c r="N36" s="6"/>
      <c r="O36" s="6"/>
      <c r="P36" s="6"/>
      <c r="Q36" s="6"/>
      <c r="R36" s="6"/>
      <c r="S36" s="6"/>
      <c r="T36" s="6"/>
      <c r="U36" s="6"/>
      <c r="Y36" s="6"/>
      <c r="Z36" s="6"/>
      <c r="AA36" s="6"/>
      <c r="AB36" s="6"/>
      <c r="AS36" s="6"/>
    </row>
    <row r="37" spans="1:99" s="38" customFormat="1" ht="67.5" customHeight="1" x14ac:dyDescent="0.2">
      <c r="C37" s="39"/>
      <c r="D37" s="39"/>
      <c r="E37" s="67"/>
      <c r="F37" s="67"/>
      <c r="G37" s="11"/>
      <c r="H37" s="11"/>
      <c r="I37" s="11"/>
      <c r="J37" s="11" t="s">
        <v>296</v>
      </c>
      <c r="K37" s="11" t="s">
        <v>296</v>
      </c>
      <c r="L37" s="11" t="s">
        <v>296</v>
      </c>
      <c r="M37" s="11"/>
      <c r="N37" s="11"/>
      <c r="O37" s="97"/>
      <c r="P37" s="97"/>
      <c r="Q37" s="97"/>
      <c r="R37" s="11"/>
      <c r="S37" s="11"/>
      <c r="T37" s="11"/>
      <c r="U37" s="11"/>
      <c r="V37" s="11"/>
      <c r="W37" s="97"/>
      <c r="X37" s="11"/>
      <c r="Y37" s="11"/>
      <c r="Z37" s="11"/>
      <c r="AA37" s="11"/>
      <c r="AB37" s="11"/>
      <c r="AC37" s="11"/>
      <c r="AD37" s="11"/>
      <c r="AE37" s="11"/>
      <c r="AF37" s="11"/>
      <c r="AG37" s="11"/>
      <c r="AH37" s="11"/>
      <c r="AI37" s="11"/>
      <c r="AJ37" s="11"/>
      <c r="AK37" s="11"/>
      <c r="AL37" s="11"/>
      <c r="AM37" s="11"/>
      <c r="AN37" s="11"/>
      <c r="AO37" s="11" t="s">
        <v>296</v>
      </c>
      <c r="AP37" s="11" t="s">
        <v>296</v>
      </c>
      <c r="AQ37" s="11" t="s">
        <v>296</v>
      </c>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05"/>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row>
    <row r="38" spans="1:99" s="38" customFormat="1" ht="36" customHeight="1" x14ac:dyDescent="0.2">
      <c r="B38" s="175" t="s">
        <v>212</v>
      </c>
      <c r="C38" s="175"/>
      <c r="D38" s="101" t="s">
        <v>206</v>
      </c>
      <c r="E38" s="67"/>
      <c r="F38" s="67"/>
      <c r="G38" s="11"/>
      <c r="H38" s="11"/>
      <c r="I38" s="11"/>
      <c r="J38" s="105" t="s">
        <v>297</v>
      </c>
      <c r="K38" s="105"/>
      <c r="L38" s="11"/>
      <c r="M38" s="105" t="s">
        <v>298</v>
      </c>
      <c r="N38" s="105"/>
      <c r="O38" s="11"/>
      <c r="P38" s="11"/>
      <c r="Q38" s="105" t="s">
        <v>357</v>
      </c>
      <c r="R38" s="11"/>
      <c r="S38" s="105" t="s">
        <v>340</v>
      </c>
      <c r="T38" s="105" t="s">
        <v>338</v>
      </c>
      <c r="U38" s="11"/>
      <c r="V38" s="11"/>
      <c r="W38" s="105" t="s">
        <v>402</v>
      </c>
      <c r="X38" s="11"/>
      <c r="Y38" s="11"/>
      <c r="Z38" s="11"/>
      <c r="AA38" s="11"/>
      <c r="AB38" s="11"/>
      <c r="AC38" s="105" t="s">
        <v>403</v>
      </c>
      <c r="AD38" s="11"/>
      <c r="AE38" s="11"/>
      <c r="AF38" s="11"/>
      <c r="AG38" s="11"/>
      <c r="AH38" s="11"/>
      <c r="AI38" s="11"/>
      <c r="AJ38" s="11"/>
      <c r="AK38" s="11"/>
      <c r="AL38" s="105"/>
      <c r="AM38" s="11"/>
      <c r="AN38" s="11"/>
      <c r="AO38" s="11"/>
      <c r="AP38" s="11"/>
      <c r="AQ38" s="11"/>
      <c r="AR38" s="11"/>
      <c r="AS38" s="11"/>
      <c r="AT38" s="11"/>
      <c r="AU38" s="11"/>
      <c r="AV38" s="11"/>
      <c r="AW38" s="11"/>
      <c r="AX38" s="11"/>
      <c r="AY38" s="11"/>
      <c r="AZ38" s="11"/>
      <c r="BA38" s="11"/>
      <c r="BB38" s="11"/>
      <c r="BC38" s="11"/>
      <c r="BD38" s="11"/>
      <c r="BE38" s="11"/>
      <c r="BF38" s="11"/>
      <c r="BG38" s="105" t="s">
        <v>477</v>
      </c>
      <c r="BH38" s="11"/>
      <c r="BI38" s="11"/>
      <c r="BJ38" s="11"/>
      <c r="BK38" s="11"/>
      <c r="BL38" s="11"/>
      <c r="BM38" s="105" t="s">
        <v>523</v>
      </c>
      <c r="BN38" s="11"/>
      <c r="BO38" s="11"/>
      <c r="BP38" s="105" t="s">
        <v>521</v>
      </c>
      <c r="BQ38" s="11"/>
      <c r="BR38" s="105" t="s">
        <v>527</v>
      </c>
      <c r="BS38" s="11"/>
      <c r="BT38" s="11"/>
      <c r="BU38" s="105" t="s">
        <v>560</v>
      </c>
      <c r="BV38" s="11"/>
      <c r="BW38" s="11"/>
      <c r="BX38" s="11"/>
      <c r="BY38" s="105" t="s">
        <v>561</v>
      </c>
      <c r="BZ38" s="11"/>
      <c r="CA38" s="11"/>
      <c r="CB38" s="11"/>
      <c r="CC38" s="11"/>
      <c r="CD38" s="11"/>
      <c r="CE38" s="105" t="s">
        <v>591</v>
      </c>
      <c r="CF38" s="11"/>
      <c r="CG38" s="105" t="s">
        <v>590</v>
      </c>
      <c r="CH38" s="11"/>
      <c r="CI38" s="11"/>
      <c r="CJ38" s="11"/>
      <c r="CK38" s="11"/>
      <c r="CL38" s="11"/>
      <c r="CM38" s="11"/>
      <c r="CN38" s="11"/>
      <c r="CO38" s="11"/>
      <c r="CP38" s="11"/>
      <c r="CQ38" s="11"/>
      <c r="CR38" s="11"/>
      <c r="CS38" s="11"/>
      <c r="CT38" s="11"/>
      <c r="CU38" s="11"/>
    </row>
    <row r="39" spans="1:99" ht="36" customHeight="1" x14ac:dyDescent="0.2">
      <c r="B39" s="175"/>
      <c r="C39" s="175"/>
      <c r="D39" s="102" t="s">
        <v>207</v>
      </c>
      <c r="E39" s="20"/>
      <c r="F39" s="20"/>
      <c r="G39" s="6"/>
      <c r="H39" s="6"/>
      <c r="I39" s="6"/>
      <c r="J39" s="6"/>
      <c r="K39" s="6"/>
      <c r="L39" s="6"/>
      <c r="M39" s="6"/>
      <c r="N39" s="6"/>
      <c r="O39" s="6"/>
      <c r="P39" s="6"/>
      <c r="Q39" s="143" t="s">
        <v>326</v>
      </c>
      <c r="R39" s="6"/>
      <c r="S39" s="6"/>
      <c r="T39" s="105"/>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85"/>
      <c r="BT39" s="6"/>
      <c r="BU39" s="6"/>
      <c r="BV39" s="6"/>
      <c r="BW39" s="6"/>
      <c r="BX39" s="6"/>
      <c r="BY39" s="6"/>
      <c r="BZ39" s="6"/>
      <c r="CA39" s="6"/>
      <c r="CB39" s="6"/>
      <c r="CC39" s="6"/>
      <c r="CD39" s="6"/>
      <c r="CE39" s="85"/>
      <c r="CF39" s="6"/>
      <c r="CG39" s="6"/>
      <c r="CH39" s="6"/>
      <c r="CI39" s="6"/>
      <c r="CJ39" s="6"/>
      <c r="CK39" s="6"/>
      <c r="CL39" s="6"/>
      <c r="CM39" s="6"/>
      <c r="CN39" s="6"/>
      <c r="CO39" s="6"/>
      <c r="CP39" s="6"/>
      <c r="CQ39" s="6"/>
      <c r="CR39" s="6"/>
      <c r="CS39" s="6"/>
      <c r="CT39" s="6"/>
      <c r="CU39" s="6"/>
    </row>
    <row r="41" spans="1:99" ht="24.75" customHeight="1" x14ac:dyDescent="0.2">
      <c r="B41" s="176" t="s">
        <v>213</v>
      </c>
      <c r="C41" s="176"/>
      <c r="D41" s="101" t="s">
        <v>214</v>
      </c>
    </row>
    <row r="42" spans="1:99" ht="25.5" customHeight="1" x14ac:dyDescent="0.2">
      <c r="B42" s="176"/>
      <c r="C42" s="176"/>
      <c r="D42" s="102" t="s">
        <v>311</v>
      </c>
    </row>
    <row r="45" spans="1:99" x14ac:dyDescent="0.2">
      <c r="B45" s="153" t="s">
        <v>418</v>
      </c>
      <c r="C45" s="59"/>
      <c r="D45" s="154" t="s">
        <v>419</v>
      </c>
    </row>
    <row r="46" spans="1:99" x14ac:dyDescent="0.2">
      <c r="B46" s="153"/>
      <c r="C46" s="59"/>
      <c r="D46" s="59" t="s">
        <v>420</v>
      </c>
    </row>
  </sheetData>
  <mergeCells count="7">
    <mergeCell ref="B38:C39"/>
    <mergeCell ref="B41:C42"/>
    <mergeCell ref="F1:F2"/>
    <mergeCell ref="C1:D2"/>
    <mergeCell ref="A1:A2"/>
    <mergeCell ref="B1:B2"/>
    <mergeCell ref="E1:E2"/>
  </mergeCells>
  <phoneticPr fontId="0" type="noConversion"/>
  <conditionalFormatting sqref="O34 K34 G32:K32 O28 Q27:X29 Y28:Z29 AB27:AC29 AE27:AE29 AF28:AG29 AH27:AU29 AE31:BE31 AB31:AC31 Q31:X31 BS30:CJ30 AW27:CJ29 BG31:CJ31 CM31 CL27:CM30">
    <cfRule type="cellIs" dxfId="364" priority="978" stopIfTrue="1" operator="equal">
      <formula>"si"</formula>
    </cfRule>
  </conditionalFormatting>
  <conditionalFormatting sqref="AT34 AT32 BZ32 G32:Q32 CE32 CJ32 CG32 CG34 CJ34 CE34 G34:Q34 BZ34 H28:I28 G29 O28 G13:P15 S32:X32 S34:X34 L26:X26 G33:X33 Q22:W22 Q6:W6 AB33 G22:P25 Q23:X25 AB13:AB16 Y28:Z29 Q12:AA16 O12:P12 AF21:AF26 AF11:AF16 O11:AA11 AN34:AQ34 AN32:AQ32 AG27 AH32:AM34 AC19 AE19:AF19 Q19:X21 Y19:AA26 AB19:AB22 Q7:X7 G3:AB4 L6:P7 L8:AB10 L18:AB18 AD8:AD9 AD16 AF18:AO18 AC11:AC16 AN19:AO20 AN33:AT33 AU6:AU9 AJ3:AV3 AH4:AV4 AV8:AV10 AY33 BA33:BB33 AZ7 AZ10:AZ11 AZ22 BE9:BE10 BD33:BE33 BJ34:BL34 BJ32:BL32 BG33:BM33 BE3:BF3 BF4 BE14:BF16 AY18:AY24 AP18:AT20 AD18:AD24 BN16 BR32:BS32 BR34:BS34 BP3:BR3 BP18:BR18 BP8:BR8 BO9:BR17 BG3:BM16 BD3:BD16 BA3:BB16 AY3:AY16 AW3:AW16 AH5:AT16 AF3:AG10 Y5:AB7 G5:X5 Q27:X29 AB24:AB29 AC23:AC29 AF31:AF34 AH19:AM29 AN21:AT29 AG31:AT31 AY26:AY29 J28:K29 L29:O29 P28:P29 J31:X31 AE23:AE29 AF28:AG29 AU18:AU29 AU31:AW34 AW18:AX29 AZ27:AZ29 AX31:BE31 BA18:BM29 BN19:BR29 BU34:BV34 BU32:BV32 BX32 BX34 BO4:BR7 AE31:AE32 AC31:AC34 AB31 G31 AD5:AD6 AE30:CJ30 BO33:CJ33 BG31:CJ31 BS3:CJ29 CL5:CM5 CK21:CK22 CM3:CM4 CL13:CM13 CL15:CM15 CM14 CL20:CM22 CM16:CM19 CL24:CM24 CM23 CM25 CM6:CM12 CM31:CM34 CL26:CM30">
    <cfRule type="cellIs" dxfId="363" priority="975" stopIfTrue="1" operator="equal">
      <formula>"si"</formula>
    </cfRule>
    <cfRule type="cellIs" dxfId="362" priority="976" stopIfTrue="1" operator="equal">
      <formula>"ok"</formula>
    </cfRule>
    <cfRule type="cellIs" dxfId="361" priority="977" stopIfTrue="1" operator="equal">
      <formula>"x"</formula>
    </cfRule>
  </conditionalFormatting>
  <conditionalFormatting sqref="AT2 CG2 CJ2 CM2 S2:X2 AI2 AN2:AQ2 AK2:AL2 AW2 BO2 BK2 BR2 BU2:BV2 BX2 BZ2 CE2">
    <cfRule type="cellIs" dxfId="360" priority="979" stopIfTrue="1" operator="equal">
      <formula>"no"</formula>
    </cfRule>
  </conditionalFormatting>
  <conditionalFormatting sqref="AB32 AB34">
    <cfRule type="cellIs" dxfId="359" priority="750" stopIfTrue="1" operator="equal">
      <formula>"si"</formula>
    </cfRule>
    <cfRule type="cellIs" dxfId="358" priority="751" stopIfTrue="1" operator="equal">
      <formula>"ok"</formula>
    </cfRule>
    <cfRule type="cellIs" dxfId="357" priority="752" stopIfTrue="1" operator="equal">
      <formula>"x"</formula>
    </cfRule>
  </conditionalFormatting>
  <conditionalFormatting sqref="AM2">
    <cfRule type="cellIs" dxfId="356" priority="741" stopIfTrue="1" operator="equal">
      <formula>"no"</formula>
    </cfRule>
  </conditionalFormatting>
  <conditionalFormatting sqref="AY32 AY34">
    <cfRule type="cellIs" dxfId="355" priority="726" stopIfTrue="1" operator="equal">
      <formula>"si"</formula>
    </cfRule>
    <cfRule type="cellIs" dxfId="354" priority="727" stopIfTrue="1" operator="equal">
      <formula>"ok"</formula>
    </cfRule>
    <cfRule type="cellIs" dxfId="353" priority="728" stopIfTrue="1" operator="equal">
      <formula>"x"</formula>
    </cfRule>
  </conditionalFormatting>
  <conditionalFormatting sqref="BA32 BA34">
    <cfRule type="cellIs" dxfId="352" priority="721" stopIfTrue="1" operator="equal">
      <formula>"si"</formula>
    </cfRule>
    <cfRule type="cellIs" dxfId="351" priority="722" stopIfTrue="1" operator="equal">
      <formula>"ok"</formula>
    </cfRule>
    <cfRule type="cellIs" dxfId="350" priority="723" stopIfTrue="1" operator="equal">
      <formula>"x"</formula>
    </cfRule>
  </conditionalFormatting>
  <conditionalFormatting sqref="BG34 BG32">
    <cfRule type="cellIs" dxfId="349" priority="691" stopIfTrue="1" operator="equal">
      <formula>"si"</formula>
    </cfRule>
    <cfRule type="cellIs" dxfId="348" priority="692" stopIfTrue="1" operator="equal">
      <formula>"ok"</formula>
    </cfRule>
    <cfRule type="cellIs" dxfId="347" priority="693" stopIfTrue="1" operator="equal">
      <formula>"x"</formula>
    </cfRule>
  </conditionalFormatting>
  <conditionalFormatting sqref="BB34 BB32 BD32 BD34">
    <cfRule type="cellIs" dxfId="346" priority="682" stopIfTrue="1" operator="equal">
      <formula>"si"</formula>
    </cfRule>
    <cfRule type="cellIs" dxfId="345" priority="683" stopIfTrue="1" operator="equal">
      <formula>"ok"</formula>
    </cfRule>
    <cfRule type="cellIs" dxfId="344" priority="684" stopIfTrue="1" operator="equal">
      <formula>"x"</formula>
    </cfRule>
  </conditionalFormatting>
  <conditionalFormatting sqref="BB2 BD2">
    <cfRule type="cellIs" dxfId="343" priority="686" stopIfTrue="1" operator="equal">
      <formula>"no"</formula>
    </cfRule>
  </conditionalFormatting>
  <conditionalFormatting sqref="BI34 BI32">
    <cfRule type="cellIs" dxfId="342" priority="664" stopIfTrue="1" operator="equal">
      <formula>"si"</formula>
    </cfRule>
    <cfRule type="cellIs" dxfId="341" priority="665" stopIfTrue="1" operator="equal">
      <formula>"ok"</formula>
    </cfRule>
    <cfRule type="cellIs" dxfId="340" priority="666" stopIfTrue="1" operator="equal">
      <formula>"x"</formula>
    </cfRule>
  </conditionalFormatting>
  <conditionalFormatting sqref="BO34 BO32">
    <cfRule type="cellIs" dxfId="339" priority="639" stopIfTrue="1" operator="equal">
      <formula>"si"</formula>
    </cfRule>
    <cfRule type="cellIs" dxfId="338" priority="640" stopIfTrue="1" operator="equal">
      <formula>"ok"</formula>
    </cfRule>
    <cfRule type="cellIs" dxfId="337" priority="641" stopIfTrue="1" operator="equal">
      <formula>"x"</formula>
    </cfRule>
  </conditionalFormatting>
  <conditionalFormatting sqref="BQ34 BQ32">
    <cfRule type="cellIs" dxfId="336" priority="617" stopIfTrue="1" operator="equal">
      <formula>"si"</formula>
    </cfRule>
    <cfRule type="cellIs" dxfId="335" priority="618" stopIfTrue="1" operator="equal">
      <formula>"ok"</formula>
    </cfRule>
    <cfRule type="cellIs" dxfId="334" priority="619" stopIfTrue="1" operator="equal">
      <formula>"x"</formula>
    </cfRule>
  </conditionalFormatting>
  <conditionalFormatting sqref="P34">
    <cfRule type="cellIs" dxfId="333" priority="591" stopIfTrue="1" operator="equal">
      <formula>"si"</formula>
    </cfRule>
  </conditionalFormatting>
  <conditionalFormatting sqref="R32 R34">
    <cfRule type="cellIs" dxfId="332" priority="542" stopIfTrue="1" operator="equal">
      <formula>"si"</formula>
    </cfRule>
    <cfRule type="cellIs" dxfId="331" priority="543" stopIfTrue="1" operator="equal">
      <formula>"ok"</formula>
    </cfRule>
    <cfRule type="cellIs" dxfId="330" priority="544" stopIfTrue="1" operator="equal">
      <formula>"x"</formula>
    </cfRule>
  </conditionalFormatting>
  <conditionalFormatting sqref="Z2">
    <cfRule type="cellIs" dxfId="329" priority="516" stopIfTrue="1" operator="equal">
      <formula>"no"</formula>
    </cfRule>
  </conditionalFormatting>
  <conditionalFormatting sqref="AB2">
    <cfRule type="cellIs" dxfId="328" priority="521" stopIfTrue="1" operator="equal">
      <formula>"no"</formula>
    </cfRule>
  </conditionalFormatting>
  <conditionalFormatting sqref="Z32 Z34">
    <cfRule type="cellIs" dxfId="327" priority="513" stopIfTrue="1" operator="equal">
      <formula>"si"</formula>
    </cfRule>
    <cfRule type="cellIs" dxfId="326" priority="514" stopIfTrue="1" operator="equal">
      <formula>"ok"</formula>
    </cfRule>
    <cfRule type="cellIs" dxfId="325" priority="515" stopIfTrue="1" operator="equal">
      <formula>"x"</formula>
    </cfRule>
  </conditionalFormatting>
  <conditionalFormatting sqref="AF2">
    <cfRule type="cellIs" dxfId="324" priority="512" stopIfTrue="1" operator="equal">
      <formula>"no"</formula>
    </cfRule>
  </conditionalFormatting>
  <conditionalFormatting sqref="AJ2">
    <cfRule type="cellIs" dxfId="323" priority="510" stopIfTrue="1" operator="equal">
      <formula>"no"</formula>
    </cfRule>
  </conditionalFormatting>
  <conditionalFormatting sqref="AR32 AR34">
    <cfRule type="cellIs" dxfId="322" priority="505" stopIfTrue="1" operator="equal">
      <formula>"si"</formula>
    </cfRule>
    <cfRule type="cellIs" dxfId="321" priority="506" stopIfTrue="1" operator="equal">
      <formula>"ok"</formula>
    </cfRule>
    <cfRule type="cellIs" dxfId="320" priority="507" stopIfTrue="1" operator="equal">
      <formula>"x"</formula>
    </cfRule>
  </conditionalFormatting>
  <conditionalFormatting sqref="AR2">
    <cfRule type="cellIs" dxfId="319" priority="509" stopIfTrue="1" operator="equal">
      <formula>"no"</formula>
    </cfRule>
  </conditionalFormatting>
  <conditionalFormatting sqref="AS32 AS34">
    <cfRule type="cellIs" dxfId="318" priority="494" stopIfTrue="1" operator="equal">
      <formula>"si"</formula>
    </cfRule>
    <cfRule type="cellIs" dxfId="317" priority="495" stopIfTrue="1" operator="equal">
      <formula>"ok"</formula>
    </cfRule>
    <cfRule type="cellIs" dxfId="316" priority="496" stopIfTrue="1" operator="equal">
      <formula>"x"</formula>
    </cfRule>
  </conditionalFormatting>
  <conditionalFormatting sqref="AS2">
    <cfRule type="cellIs" dxfId="315" priority="498" stopIfTrue="1" operator="equal">
      <formula>"no"</formula>
    </cfRule>
  </conditionalFormatting>
  <conditionalFormatting sqref="AY2">
    <cfRule type="cellIs" dxfId="314" priority="477" stopIfTrue="1" operator="equal">
      <formula>"no"</formula>
    </cfRule>
  </conditionalFormatting>
  <conditionalFormatting sqref="BG2 BI2">
    <cfRule type="cellIs" dxfId="313" priority="474" stopIfTrue="1" operator="equal">
      <formula>"no"</formula>
    </cfRule>
  </conditionalFormatting>
  <conditionalFormatting sqref="BH34 BH32">
    <cfRule type="cellIs" dxfId="312" priority="466" stopIfTrue="1" operator="equal">
      <formula>"si"</formula>
    </cfRule>
    <cfRule type="cellIs" dxfId="311" priority="467" stopIfTrue="1" operator="equal">
      <formula>"ok"</formula>
    </cfRule>
    <cfRule type="cellIs" dxfId="310" priority="468" stopIfTrue="1" operator="equal">
      <formula>"x"</formula>
    </cfRule>
  </conditionalFormatting>
  <conditionalFormatting sqref="BH2">
    <cfRule type="cellIs" dxfId="309" priority="469" stopIfTrue="1" operator="equal">
      <formula>"no"</formula>
    </cfRule>
  </conditionalFormatting>
  <conditionalFormatting sqref="BM34 BM32">
    <cfRule type="cellIs" dxfId="308" priority="443" stopIfTrue="1" operator="equal">
      <formula>"si"</formula>
    </cfRule>
    <cfRule type="cellIs" dxfId="307" priority="444" stopIfTrue="1" operator="equal">
      <formula>"ok"</formula>
    </cfRule>
    <cfRule type="cellIs" dxfId="306" priority="445" stopIfTrue="1" operator="equal">
      <formula>"x"</formula>
    </cfRule>
  </conditionalFormatting>
  <conditionalFormatting sqref="BM2">
    <cfRule type="cellIs" dxfId="305" priority="446" stopIfTrue="1" operator="equal">
      <formula>"no"</formula>
    </cfRule>
  </conditionalFormatting>
  <conditionalFormatting sqref="BT32 BT34">
    <cfRule type="cellIs" dxfId="304" priority="398" stopIfTrue="1" operator="equal">
      <formula>"si"</formula>
    </cfRule>
    <cfRule type="cellIs" dxfId="303" priority="399" stopIfTrue="1" operator="equal">
      <formula>"ok"</formula>
    </cfRule>
    <cfRule type="cellIs" dxfId="302" priority="400" stopIfTrue="1" operator="equal">
      <formula>"x"</formula>
    </cfRule>
  </conditionalFormatting>
  <conditionalFormatting sqref="BJ2">
    <cfRule type="cellIs" dxfId="301" priority="417" stopIfTrue="1" operator="equal">
      <formula>"no"</formula>
    </cfRule>
  </conditionalFormatting>
  <conditionalFormatting sqref="BP34 BP32">
    <cfRule type="cellIs" dxfId="300" priority="409" stopIfTrue="1" operator="equal">
      <formula>"si"</formula>
    </cfRule>
    <cfRule type="cellIs" dxfId="299" priority="410" stopIfTrue="1" operator="equal">
      <formula>"ok"</formula>
    </cfRule>
    <cfRule type="cellIs" dxfId="298" priority="411" stopIfTrue="1" operator="equal">
      <formula>"x"</formula>
    </cfRule>
  </conditionalFormatting>
  <conditionalFormatting sqref="BP2">
    <cfRule type="cellIs" dxfId="297" priority="412" stopIfTrue="1" operator="equal">
      <formula>"no"</formula>
    </cfRule>
  </conditionalFormatting>
  <conditionalFormatting sqref="BQ2">
    <cfRule type="cellIs" dxfId="296" priority="408" stopIfTrue="1" operator="equal">
      <formula>"no"</formula>
    </cfRule>
  </conditionalFormatting>
  <conditionalFormatting sqref="BT2">
    <cfRule type="cellIs" dxfId="295" priority="402" stopIfTrue="1" operator="equal">
      <formula>"no"</formula>
    </cfRule>
  </conditionalFormatting>
  <conditionalFormatting sqref="BY32 BY34">
    <cfRule type="cellIs" dxfId="294" priority="390" stopIfTrue="1" operator="equal">
      <formula>"si"</formula>
    </cfRule>
    <cfRule type="cellIs" dxfId="293" priority="391" stopIfTrue="1" operator="equal">
      <formula>"ok"</formula>
    </cfRule>
    <cfRule type="cellIs" dxfId="292" priority="392" stopIfTrue="1" operator="equal">
      <formula>"x"</formula>
    </cfRule>
  </conditionalFormatting>
  <conditionalFormatting sqref="CA32 CA34">
    <cfRule type="cellIs" dxfId="291" priority="382" stopIfTrue="1" operator="equal">
      <formula>"si"</formula>
    </cfRule>
    <cfRule type="cellIs" dxfId="290" priority="383" stopIfTrue="1" operator="equal">
      <formula>"ok"</formula>
    </cfRule>
    <cfRule type="cellIs" dxfId="289" priority="384" stopIfTrue="1" operator="equal">
      <formula>"x"</formula>
    </cfRule>
  </conditionalFormatting>
  <conditionalFormatting sqref="CA2">
    <cfRule type="cellIs" dxfId="288" priority="385" stopIfTrue="1" operator="equal">
      <formula>"no"</formula>
    </cfRule>
  </conditionalFormatting>
  <conditionalFormatting sqref="BW32 BW34">
    <cfRule type="cellIs" dxfId="287" priority="374" stopIfTrue="1" operator="equal">
      <formula>"si"</formula>
    </cfRule>
    <cfRule type="cellIs" dxfId="286" priority="375" stopIfTrue="1" operator="equal">
      <formula>"ok"</formula>
    </cfRule>
    <cfRule type="cellIs" dxfId="285" priority="376" stopIfTrue="1" operator="equal">
      <formula>"x"</formula>
    </cfRule>
  </conditionalFormatting>
  <conditionalFormatting sqref="CB32 CB34">
    <cfRule type="cellIs" dxfId="284" priority="366" stopIfTrue="1" operator="equal">
      <formula>"si"</formula>
    </cfRule>
    <cfRule type="cellIs" dxfId="283" priority="367" stopIfTrue="1" operator="equal">
      <formula>"ok"</formula>
    </cfRule>
    <cfRule type="cellIs" dxfId="282" priority="368" stopIfTrue="1" operator="equal">
      <formula>"x"</formula>
    </cfRule>
  </conditionalFormatting>
  <conditionalFormatting sqref="CC32 CC34">
    <cfRule type="cellIs" dxfId="281" priority="350" stopIfTrue="1" operator="equal">
      <formula>"si"</formula>
    </cfRule>
    <cfRule type="cellIs" dxfId="280" priority="351" stopIfTrue="1" operator="equal">
      <formula>"ok"</formula>
    </cfRule>
    <cfRule type="cellIs" dxfId="279" priority="352" stopIfTrue="1" operator="equal">
      <formula>"x"</formula>
    </cfRule>
  </conditionalFormatting>
  <conditionalFormatting sqref="CC2">
    <cfRule type="cellIs" dxfId="278" priority="353" stopIfTrue="1" operator="equal">
      <formula>"no"</formula>
    </cfRule>
  </conditionalFormatting>
  <conditionalFormatting sqref="CD32 CD34">
    <cfRule type="cellIs" dxfId="277" priority="336" stopIfTrue="1" operator="equal">
      <formula>"si"</formula>
    </cfRule>
    <cfRule type="cellIs" dxfId="276" priority="337" stopIfTrue="1" operator="equal">
      <formula>"ok"</formula>
    </cfRule>
    <cfRule type="cellIs" dxfId="275" priority="338" stopIfTrue="1" operator="equal">
      <formula>"x"</formula>
    </cfRule>
  </conditionalFormatting>
  <conditionalFormatting sqref="CD2">
    <cfRule type="cellIs" dxfId="274" priority="339" stopIfTrue="1" operator="equal">
      <formula>"no"</formula>
    </cfRule>
  </conditionalFormatting>
  <conditionalFormatting sqref="CI32 CI34">
    <cfRule type="cellIs" dxfId="273" priority="303" stopIfTrue="1" operator="equal">
      <formula>"si"</formula>
    </cfRule>
    <cfRule type="cellIs" dxfId="272" priority="304" stopIfTrue="1" operator="equal">
      <formula>"ok"</formula>
    </cfRule>
    <cfRule type="cellIs" dxfId="271" priority="305" stopIfTrue="1" operator="equal">
      <formula>"x"</formula>
    </cfRule>
  </conditionalFormatting>
  <conditionalFormatting sqref="CF32 CF34">
    <cfRule type="cellIs" dxfId="270" priority="325" stopIfTrue="1" operator="equal">
      <formula>"si"</formula>
    </cfRule>
    <cfRule type="cellIs" dxfId="269" priority="326" stopIfTrue="1" operator="equal">
      <formula>"ok"</formula>
    </cfRule>
    <cfRule type="cellIs" dxfId="268" priority="327" stopIfTrue="1" operator="equal">
      <formula>"x"</formula>
    </cfRule>
  </conditionalFormatting>
  <conditionalFormatting sqref="CH32 CH34">
    <cfRule type="cellIs" dxfId="267" priority="311" stopIfTrue="1" operator="equal">
      <formula>"si"</formula>
    </cfRule>
    <cfRule type="cellIs" dxfId="266" priority="312" stopIfTrue="1" operator="equal">
      <formula>"ok"</formula>
    </cfRule>
    <cfRule type="cellIs" dxfId="265" priority="313" stopIfTrue="1" operator="equal">
      <formula>"x"</formula>
    </cfRule>
  </conditionalFormatting>
  <conditionalFormatting sqref="H18 J18:K18 G6:K10 G11:N12">
    <cfRule type="cellIs" dxfId="264" priority="277" stopIfTrue="1" operator="equal">
      <formula>"si"</formula>
    </cfRule>
    <cfRule type="cellIs" dxfId="263" priority="278" stopIfTrue="1" operator="equal">
      <formula>"ok"</formula>
    </cfRule>
    <cfRule type="cellIs" dxfId="262" priority="279" stopIfTrue="1" operator="equal">
      <formula>"x"</formula>
    </cfRule>
  </conditionalFormatting>
  <conditionalFormatting sqref="CH2:CI2">
    <cfRule type="cellIs" dxfId="261" priority="306" stopIfTrue="1" operator="equal">
      <formula>"no"</formula>
    </cfRule>
  </conditionalFormatting>
  <conditionalFormatting sqref="CL32 CL34">
    <cfRule type="cellIs" dxfId="260" priority="291" stopIfTrue="1" operator="equal">
      <formula>"si"</formula>
    </cfRule>
    <cfRule type="cellIs" dxfId="259" priority="292" stopIfTrue="1" operator="equal">
      <formula>"ok"</formula>
    </cfRule>
    <cfRule type="cellIs" dxfId="258" priority="293" stopIfTrue="1" operator="equal">
      <formula>"x"</formula>
    </cfRule>
  </conditionalFormatting>
  <conditionalFormatting sqref="CL2">
    <cfRule type="cellIs" dxfId="257" priority="294" stopIfTrue="1" operator="equal">
      <formula>"no"</formula>
    </cfRule>
  </conditionalFormatting>
  <conditionalFormatting sqref="G2:R2">
    <cfRule type="cellIs" dxfId="256" priority="290" stopIfTrue="1" operator="equal">
      <formula>"no"</formula>
    </cfRule>
  </conditionalFormatting>
  <conditionalFormatting sqref="I18 G17:G18 H17:BG17">
    <cfRule type="cellIs" dxfId="255" priority="274" stopIfTrue="1" operator="equal">
      <formula>"si"</formula>
    </cfRule>
    <cfRule type="cellIs" dxfId="254" priority="275" stopIfTrue="1" operator="equal">
      <formula>"ok"</formula>
    </cfRule>
    <cfRule type="cellIs" dxfId="253" priority="276" stopIfTrue="1" operator="equal">
      <formula>"x"</formula>
    </cfRule>
  </conditionalFormatting>
  <conditionalFormatting sqref="G16:O16 M20:N20 G28 H29:I29 G19:N19 L28:N28 G21:N21 G27:P27 H31:I31">
    <cfRule type="cellIs" dxfId="252" priority="271" stopIfTrue="1" operator="equal">
      <formula>"si"</formula>
    </cfRule>
    <cfRule type="cellIs" dxfId="251" priority="272" stopIfTrue="1" operator="equal">
      <formula>"ok"</formula>
    </cfRule>
    <cfRule type="cellIs" dxfId="250" priority="273" stopIfTrue="1" operator="equal">
      <formula>"x"</formula>
    </cfRule>
  </conditionalFormatting>
  <conditionalFormatting sqref="G20:L20 O19:P21 P16">
    <cfRule type="cellIs" dxfId="249" priority="268" stopIfTrue="1" operator="equal">
      <formula>"si"</formula>
    </cfRule>
    <cfRule type="cellIs" dxfId="248" priority="269" stopIfTrue="1" operator="equal">
      <formula>"ok"</formula>
    </cfRule>
    <cfRule type="cellIs" dxfId="247" priority="270" stopIfTrue="1" operator="equal">
      <formula>"x"</formula>
    </cfRule>
  </conditionalFormatting>
  <conditionalFormatting sqref="H28:I28 G29 G31">
    <cfRule type="cellIs" dxfId="246" priority="264" stopIfTrue="1" operator="equal">
      <formula>"si"</formula>
    </cfRule>
  </conditionalFormatting>
  <conditionalFormatting sqref="X22 X6 Y33:Z33">
    <cfRule type="cellIs" dxfId="245" priority="257" stopIfTrue="1" operator="equal">
      <formula>"si"</formula>
    </cfRule>
    <cfRule type="cellIs" dxfId="244" priority="258" stopIfTrue="1" operator="equal">
      <formula>"ok"</formula>
    </cfRule>
    <cfRule type="cellIs" dxfId="243" priority="259" stopIfTrue="1" operator="equal">
      <formula>"x"</formula>
    </cfRule>
  </conditionalFormatting>
  <conditionalFormatting sqref="Y2">
    <cfRule type="cellIs" dxfId="242" priority="256" stopIfTrue="1" operator="equal">
      <formula>"no"</formula>
    </cfRule>
  </conditionalFormatting>
  <conditionalFormatting sqref="Y32 Y34">
    <cfRule type="cellIs" dxfId="241" priority="253" stopIfTrue="1" operator="equal">
      <formula>"si"</formula>
    </cfRule>
    <cfRule type="cellIs" dxfId="240" priority="254" stopIfTrue="1" operator="equal">
      <formula>"ok"</formula>
    </cfRule>
    <cfRule type="cellIs" dxfId="239" priority="255" stopIfTrue="1" operator="equal">
      <formula>"x"</formula>
    </cfRule>
  </conditionalFormatting>
  <conditionalFormatting sqref="AA33 AB23 AB11:AB12">
    <cfRule type="cellIs" dxfId="238" priority="248" stopIfTrue="1" operator="equal">
      <formula>"si"</formula>
    </cfRule>
    <cfRule type="cellIs" dxfId="237" priority="249" stopIfTrue="1" operator="equal">
      <formula>"ok"</formula>
    </cfRule>
    <cfRule type="cellIs" dxfId="236" priority="250" stopIfTrue="1" operator="equal">
      <formula>"x"</formula>
    </cfRule>
  </conditionalFormatting>
  <conditionalFormatting sqref="AA32 AA34">
    <cfRule type="cellIs" dxfId="235" priority="244" stopIfTrue="1" operator="equal">
      <formula>"si"</formula>
    </cfRule>
    <cfRule type="cellIs" dxfId="234" priority="245" stopIfTrue="1" operator="equal">
      <formula>"ok"</formula>
    </cfRule>
    <cfRule type="cellIs" dxfId="233" priority="246" stopIfTrue="1" operator="equal">
      <formula>"x"</formula>
    </cfRule>
  </conditionalFormatting>
  <conditionalFormatting sqref="AA2">
    <cfRule type="cellIs" dxfId="232" priority="247" stopIfTrue="1" operator="equal">
      <formula>"no"</formula>
    </cfRule>
  </conditionalFormatting>
  <conditionalFormatting sqref="AC9:AC10 AC20 AC22 AC6 AC18 AD26 AD32 AD34 AD10:AD14">
    <cfRule type="cellIs" dxfId="231" priority="239" stopIfTrue="1" operator="equal">
      <formula>"si"</formula>
    </cfRule>
    <cfRule type="cellIs" dxfId="230" priority="240" stopIfTrue="1" operator="equal">
      <formula>"ok"</formula>
    </cfRule>
    <cfRule type="cellIs" dxfId="229" priority="241" stopIfTrue="1" operator="equal">
      <formula>"x"</formula>
    </cfRule>
  </conditionalFormatting>
  <conditionalFormatting sqref="AD2">
    <cfRule type="cellIs" dxfId="228" priority="243" stopIfTrue="1" operator="equal">
      <formula>"no"</formula>
    </cfRule>
  </conditionalFormatting>
  <conditionalFormatting sqref="AC27:AD29 AC31:AD31">
    <cfRule type="cellIs" dxfId="227" priority="233" stopIfTrue="1" operator="equal">
      <formula>"si"</formula>
    </cfRule>
  </conditionalFormatting>
  <conditionalFormatting sqref="AC21 AC8 AC3:AD4 AD25 AD15 AD27:AD29 AD33 AC7:AE7 AE18 AE9:AE10 AC5 AD31">
    <cfRule type="cellIs" dxfId="226" priority="230" stopIfTrue="1" operator="equal">
      <formula>"si"</formula>
    </cfRule>
    <cfRule type="cellIs" dxfId="225" priority="231" stopIfTrue="1" operator="equal">
      <formula>"ok"</formula>
    </cfRule>
    <cfRule type="cellIs" dxfId="224" priority="232" stopIfTrue="1" operator="equal">
      <formula>"x"</formula>
    </cfRule>
  </conditionalFormatting>
  <conditionalFormatting sqref="AC2">
    <cfRule type="cellIs" dxfId="223" priority="234" stopIfTrue="1" operator="equal">
      <formula>"no"</formula>
    </cfRule>
  </conditionalFormatting>
  <conditionalFormatting sqref="AG27">
    <cfRule type="cellIs" dxfId="222" priority="228" stopIfTrue="1" operator="equal">
      <formula>"si"</formula>
    </cfRule>
  </conditionalFormatting>
  <conditionalFormatting sqref="AH2">
    <cfRule type="cellIs" dxfId="221" priority="229" stopIfTrue="1" operator="equal">
      <formula>"no"</formula>
    </cfRule>
  </conditionalFormatting>
  <conditionalFormatting sqref="Y31:Z31">
    <cfRule type="cellIs" dxfId="220" priority="222" stopIfTrue="1" operator="equal">
      <formula>"si"</formula>
    </cfRule>
    <cfRule type="cellIs" dxfId="219" priority="223" stopIfTrue="1" operator="equal">
      <formula>"ok"</formula>
    </cfRule>
    <cfRule type="cellIs" dxfId="218" priority="224" stopIfTrue="1" operator="equal">
      <formula>"x"</formula>
    </cfRule>
  </conditionalFormatting>
  <conditionalFormatting sqref="AA31">
    <cfRule type="cellIs" dxfId="217" priority="219" stopIfTrue="1" operator="equal">
      <formula>"si"</formula>
    </cfRule>
    <cfRule type="cellIs" dxfId="216" priority="220" stopIfTrue="1" operator="equal">
      <formula>"ok"</formula>
    </cfRule>
    <cfRule type="cellIs" dxfId="215" priority="221" stopIfTrue="1" operator="equal">
      <formula>"x"</formula>
    </cfRule>
  </conditionalFormatting>
  <conditionalFormatting sqref="Y27:Z27">
    <cfRule type="cellIs" dxfId="214" priority="216" stopIfTrue="1" operator="equal">
      <formula>"si"</formula>
    </cfRule>
    <cfRule type="cellIs" dxfId="213" priority="217" stopIfTrue="1" operator="equal">
      <formula>"ok"</formula>
    </cfRule>
    <cfRule type="cellIs" dxfId="212" priority="218" stopIfTrue="1" operator="equal">
      <formula>"x"</formula>
    </cfRule>
  </conditionalFormatting>
  <conditionalFormatting sqref="AC27:AC29">
    <cfRule type="cellIs" dxfId="211" priority="210" stopIfTrue="1" operator="equal">
      <formula>"si"</formula>
    </cfRule>
    <cfRule type="cellIs" dxfId="210" priority="211" stopIfTrue="1" operator="equal">
      <formula>"ok"</formula>
    </cfRule>
    <cfRule type="cellIs" dxfId="209" priority="212" stopIfTrue="1" operator="equal">
      <formula>"x"</formula>
    </cfRule>
  </conditionalFormatting>
  <conditionalFormatting sqref="AA27:AA29">
    <cfRule type="cellIs" dxfId="208" priority="209" stopIfTrue="1" operator="equal">
      <formula>"si"</formula>
    </cfRule>
  </conditionalFormatting>
  <conditionalFormatting sqref="AA27:AA29">
    <cfRule type="cellIs" dxfId="207" priority="206" stopIfTrue="1" operator="equal">
      <formula>"si"</formula>
    </cfRule>
    <cfRule type="cellIs" dxfId="206" priority="207" stopIfTrue="1" operator="equal">
      <formula>"ok"</formula>
    </cfRule>
    <cfRule type="cellIs" dxfId="205" priority="208" stopIfTrue="1" operator="equal">
      <formula>"x"</formula>
    </cfRule>
  </conditionalFormatting>
  <conditionalFormatting sqref="AC31">
    <cfRule type="cellIs" dxfId="204" priority="203" stopIfTrue="1" operator="equal">
      <formula>"si"</formula>
    </cfRule>
    <cfRule type="cellIs" dxfId="203" priority="204" stopIfTrue="1" operator="equal">
      <formula>"ok"</formula>
    </cfRule>
    <cfRule type="cellIs" dxfId="202" priority="205" stopIfTrue="1" operator="equal">
      <formula>"x"</formula>
    </cfRule>
  </conditionalFormatting>
  <conditionalFormatting sqref="AF27">
    <cfRule type="cellIs" dxfId="201" priority="198" stopIfTrue="1" operator="equal">
      <formula>"si"</formula>
    </cfRule>
  </conditionalFormatting>
  <conditionalFormatting sqref="AE34 AE5:AE6 AE8 AE11:AE16 AE20:AE22 AF27 AF20">
    <cfRule type="cellIs" dxfId="200" priority="195" stopIfTrue="1" operator="equal">
      <formula>"si"</formula>
    </cfRule>
    <cfRule type="cellIs" dxfId="199" priority="196" stopIfTrue="1" operator="equal">
      <formula>"ok"</formula>
    </cfRule>
    <cfRule type="cellIs" dxfId="198" priority="197" stopIfTrue="1" operator="equal">
      <formula>"x"</formula>
    </cfRule>
  </conditionalFormatting>
  <conditionalFormatting sqref="AE2">
    <cfRule type="cellIs" dxfId="197" priority="199" stopIfTrue="1" operator="equal">
      <formula>"no"</formula>
    </cfRule>
  </conditionalFormatting>
  <conditionalFormatting sqref="AE3:AE4 AE33">
    <cfRule type="cellIs" dxfId="196" priority="191" stopIfTrue="1" operator="equal">
      <formula>"si"</formula>
    </cfRule>
    <cfRule type="cellIs" dxfId="195" priority="192" stopIfTrue="1" operator="equal">
      <formula>"ok"</formula>
    </cfRule>
    <cfRule type="cellIs" dxfId="194" priority="193" stopIfTrue="1" operator="equal">
      <formula>"x"</formula>
    </cfRule>
  </conditionalFormatting>
  <conditionalFormatting sqref="AG11:AG16 AH3:AI3 AG32:AG34 AG19:AG26">
    <cfRule type="cellIs" dxfId="193" priority="173" stopIfTrue="1" operator="equal">
      <formula>"si"</formula>
    </cfRule>
    <cfRule type="cellIs" dxfId="192" priority="174" stopIfTrue="1" operator="equal">
      <formula>"ok"</formula>
    </cfRule>
    <cfRule type="cellIs" dxfId="191" priority="175" stopIfTrue="1" operator="equal">
      <formula>"x"</formula>
    </cfRule>
  </conditionalFormatting>
  <conditionalFormatting sqref="AG2">
    <cfRule type="cellIs" dxfId="190" priority="172" stopIfTrue="1" operator="equal">
      <formula>"no"</formula>
    </cfRule>
  </conditionalFormatting>
  <conditionalFormatting sqref="AV27:AV29">
    <cfRule type="cellIs" dxfId="189" priority="165" stopIfTrue="1" operator="equal">
      <formula>"si"</formula>
    </cfRule>
  </conditionalFormatting>
  <conditionalFormatting sqref="AU5 AU10:AU16 AV14 AV16 AV25 AV27:AV29 AV18:AV20">
    <cfRule type="cellIs" dxfId="188" priority="162" stopIfTrue="1" operator="equal">
      <formula>"si"</formula>
    </cfRule>
    <cfRule type="cellIs" dxfId="187" priority="163" stopIfTrue="1" operator="equal">
      <formula>"ok"</formula>
    </cfRule>
    <cfRule type="cellIs" dxfId="186" priority="164" stopIfTrue="1" operator="equal">
      <formula>"x"</formula>
    </cfRule>
  </conditionalFormatting>
  <conditionalFormatting sqref="AU2">
    <cfRule type="cellIs" dxfId="185" priority="166" stopIfTrue="1" operator="equal">
      <formula>"no"</formula>
    </cfRule>
  </conditionalFormatting>
  <conditionalFormatting sqref="AV5:AV7 AV11:AV13 AV15 AV21:AV24 AV26">
    <cfRule type="cellIs" dxfId="184" priority="157" stopIfTrue="1" operator="equal">
      <formula>"si"</formula>
    </cfRule>
    <cfRule type="cellIs" dxfId="183" priority="158" stopIfTrue="1" operator="equal">
      <formula>"ok"</formula>
    </cfRule>
    <cfRule type="cellIs" dxfId="182" priority="159" stopIfTrue="1" operator="equal">
      <formula>"x"</formula>
    </cfRule>
  </conditionalFormatting>
  <conditionalFormatting sqref="AV2">
    <cfRule type="cellIs" dxfId="181" priority="161" stopIfTrue="1" operator="equal">
      <formula>"no"</formula>
    </cfRule>
  </conditionalFormatting>
  <conditionalFormatting sqref="AX33 AX3:AX16">
    <cfRule type="cellIs" dxfId="180" priority="153" stopIfTrue="1" operator="equal">
      <formula>"si"</formula>
    </cfRule>
    <cfRule type="cellIs" dxfId="179" priority="154" stopIfTrue="1" operator="equal">
      <formula>"ok"</formula>
    </cfRule>
    <cfRule type="cellIs" dxfId="178" priority="155" stopIfTrue="1" operator="equal">
      <formula>"x"</formula>
    </cfRule>
  </conditionalFormatting>
  <conditionalFormatting sqref="AX34 AX32">
    <cfRule type="cellIs" dxfId="177" priority="149" stopIfTrue="1" operator="equal">
      <formula>"si"</formula>
    </cfRule>
    <cfRule type="cellIs" dxfId="176" priority="150" stopIfTrue="1" operator="equal">
      <formula>"ok"</formula>
    </cfRule>
    <cfRule type="cellIs" dxfId="175" priority="151" stopIfTrue="1" operator="equal">
      <formula>"x"</formula>
    </cfRule>
  </conditionalFormatting>
  <conditionalFormatting sqref="AX2">
    <cfRule type="cellIs" dxfId="174" priority="152" stopIfTrue="1" operator="equal">
      <formula>"no"</formula>
    </cfRule>
  </conditionalFormatting>
  <conditionalFormatting sqref="AZ33 AY25 AZ8:AZ9 AZ12:AZ16 AZ23:AZ26 AZ18:AZ21 AZ3:AZ6">
    <cfRule type="cellIs" dxfId="173" priority="145" stopIfTrue="1" operator="equal">
      <formula>"si"</formula>
    </cfRule>
    <cfRule type="cellIs" dxfId="172" priority="146" stopIfTrue="1" operator="equal">
      <formula>"ok"</formula>
    </cfRule>
    <cfRule type="cellIs" dxfId="171" priority="147" stopIfTrue="1" operator="equal">
      <formula>"x"</formula>
    </cfRule>
  </conditionalFormatting>
  <conditionalFormatting sqref="AZ34 AZ32">
    <cfRule type="cellIs" dxfId="170" priority="141" stopIfTrue="1" operator="equal">
      <formula>"si"</formula>
    </cfRule>
    <cfRule type="cellIs" dxfId="169" priority="142" stopIfTrue="1" operator="equal">
      <formula>"ok"</formula>
    </cfRule>
    <cfRule type="cellIs" dxfId="168" priority="143" stopIfTrue="1" operator="equal">
      <formula>"x"</formula>
    </cfRule>
  </conditionalFormatting>
  <conditionalFormatting sqref="AZ2">
    <cfRule type="cellIs" dxfId="167" priority="144" stopIfTrue="1" operator="equal">
      <formula>"no"</formula>
    </cfRule>
  </conditionalFormatting>
  <conditionalFormatting sqref="BA2">
    <cfRule type="cellIs" dxfId="166" priority="140" stopIfTrue="1" operator="equal">
      <formula>"no"</formula>
    </cfRule>
  </conditionalFormatting>
  <conditionalFormatting sqref="BC33 BC3:BC16">
    <cfRule type="cellIs" dxfId="165" priority="136" stopIfTrue="1" operator="equal">
      <formula>"si"</formula>
    </cfRule>
    <cfRule type="cellIs" dxfId="164" priority="137" stopIfTrue="1" operator="equal">
      <formula>"ok"</formula>
    </cfRule>
    <cfRule type="cellIs" dxfId="163" priority="138" stopIfTrue="1" operator="equal">
      <formula>"x"</formula>
    </cfRule>
  </conditionalFormatting>
  <conditionalFormatting sqref="BC34 BC32">
    <cfRule type="cellIs" dxfId="162" priority="133" stopIfTrue="1" operator="equal">
      <formula>"si"</formula>
    </cfRule>
    <cfRule type="cellIs" dxfId="161" priority="134" stopIfTrue="1" operator="equal">
      <formula>"ok"</formula>
    </cfRule>
    <cfRule type="cellIs" dxfId="160" priority="135" stopIfTrue="1" operator="equal">
      <formula>"x"</formula>
    </cfRule>
  </conditionalFormatting>
  <conditionalFormatting sqref="BC2">
    <cfRule type="cellIs" dxfId="159" priority="132" stopIfTrue="1" operator="equal">
      <formula>"no"</formula>
    </cfRule>
  </conditionalFormatting>
  <conditionalFormatting sqref="BF31">
    <cfRule type="cellIs" dxfId="158" priority="131" stopIfTrue="1" operator="equal">
      <formula>"si"</formula>
    </cfRule>
  </conditionalFormatting>
  <conditionalFormatting sqref="BF33 BE13:BF13 BF31 BE4 BE5:BF6 BE7:BE8 BE11:BE12 BF7:BF12">
    <cfRule type="cellIs" dxfId="157" priority="128" stopIfTrue="1" operator="equal">
      <formula>"si"</formula>
    </cfRule>
    <cfRule type="cellIs" dxfId="156" priority="129" stopIfTrue="1" operator="equal">
      <formula>"ok"</formula>
    </cfRule>
    <cfRule type="cellIs" dxfId="155" priority="130" stopIfTrue="1" operator="equal">
      <formula>"x"</formula>
    </cfRule>
  </conditionalFormatting>
  <conditionalFormatting sqref="BE34 BE32">
    <cfRule type="cellIs" dxfId="154" priority="124" stopIfTrue="1" operator="equal">
      <formula>"si"</formula>
    </cfRule>
    <cfRule type="cellIs" dxfId="153" priority="125" stopIfTrue="1" operator="equal">
      <formula>"ok"</formula>
    </cfRule>
    <cfRule type="cellIs" dxfId="152" priority="126" stopIfTrue="1" operator="equal">
      <formula>"x"</formula>
    </cfRule>
  </conditionalFormatting>
  <conditionalFormatting sqref="BE2">
    <cfRule type="cellIs" dxfId="151" priority="127" stopIfTrue="1" operator="equal">
      <formula>"no"</formula>
    </cfRule>
  </conditionalFormatting>
  <conditionalFormatting sqref="BF34 BF32">
    <cfRule type="cellIs" dxfId="150" priority="120" stopIfTrue="1" operator="equal">
      <formula>"si"</formula>
    </cfRule>
    <cfRule type="cellIs" dxfId="149" priority="121" stopIfTrue="1" operator="equal">
      <formula>"ok"</formula>
    </cfRule>
    <cfRule type="cellIs" dxfId="148" priority="122" stopIfTrue="1" operator="equal">
      <formula>"x"</formula>
    </cfRule>
  </conditionalFormatting>
  <conditionalFormatting sqref="BF2">
    <cfRule type="cellIs" dxfId="147" priority="123" stopIfTrue="1" operator="equal">
      <formula>"no"</formula>
    </cfRule>
  </conditionalFormatting>
  <conditionalFormatting sqref="BL2">
    <cfRule type="cellIs" dxfId="146" priority="119" stopIfTrue="1" operator="equal">
      <formula>"no"</formula>
    </cfRule>
  </conditionalFormatting>
  <conditionalFormatting sqref="BH17:BM17">
    <cfRule type="cellIs" dxfId="145" priority="116" stopIfTrue="1" operator="equal">
      <formula>"si"</formula>
    </cfRule>
    <cfRule type="cellIs" dxfId="144" priority="117" stopIfTrue="1" operator="equal">
      <formula>"ok"</formula>
    </cfRule>
    <cfRule type="cellIs" dxfId="143" priority="118" stopIfTrue="1" operator="equal">
      <formula>"x"</formula>
    </cfRule>
  </conditionalFormatting>
  <conditionalFormatting sqref="BN33 BO8 BO3 BN3:BN15">
    <cfRule type="cellIs" dxfId="142" priority="87" stopIfTrue="1" operator="equal">
      <formula>"si"</formula>
    </cfRule>
    <cfRule type="cellIs" dxfId="141" priority="88" stopIfTrue="1" operator="equal">
      <formula>"ok"</formula>
    </cfRule>
    <cfRule type="cellIs" dxfId="140" priority="89" stopIfTrue="1" operator="equal">
      <formula>"x"</formula>
    </cfRule>
  </conditionalFormatting>
  <conditionalFormatting sqref="BN2">
    <cfRule type="cellIs" dxfId="139" priority="91" stopIfTrue="1" operator="equal">
      <formula>"no"</formula>
    </cfRule>
  </conditionalFormatting>
  <conditionalFormatting sqref="BN34 BN32">
    <cfRule type="cellIs" dxfId="138" priority="84" stopIfTrue="1" operator="equal">
      <formula>"si"</formula>
    </cfRule>
    <cfRule type="cellIs" dxfId="137" priority="85" stopIfTrue="1" operator="equal">
      <formula>"ok"</formula>
    </cfRule>
    <cfRule type="cellIs" dxfId="136" priority="86" stopIfTrue="1" operator="equal">
      <formula>"x"</formula>
    </cfRule>
  </conditionalFormatting>
  <conditionalFormatting sqref="BN17:BN18 BO18">
    <cfRule type="cellIs" dxfId="135" priority="81" stopIfTrue="1" operator="equal">
      <formula>"si"</formula>
    </cfRule>
    <cfRule type="cellIs" dxfId="134" priority="82" stopIfTrue="1" operator="equal">
      <formula>"ok"</formula>
    </cfRule>
    <cfRule type="cellIs" dxfId="133" priority="83" stopIfTrue="1" operator="equal">
      <formula>"x"</formula>
    </cfRule>
  </conditionalFormatting>
  <conditionalFormatting sqref="BS2">
    <cfRule type="cellIs" dxfId="132" priority="80" stopIfTrue="1" operator="equal">
      <formula>"no"</formula>
    </cfRule>
  </conditionalFormatting>
  <conditionalFormatting sqref="Q30:Z30 AB30:AC30 AE30:BQ30">
    <cfRule type="cellIs" dxfId="131" priority="79" stopIfTrue="1" operator="equal">
      <formula>"si"</formula>
    </cfRule>
  </conditionalFormatting>
  <conditionalFormatting sqref="I30:AC30">
    <cfRule type="cellIs" dxfId="130" priority="76" stopIfTrue="1" operator="equal">
      <formula>"si"</formula>
    </cfRule>
    <cfRule type="cellIs" dxfId="129" priority="77" stopIfTrue="1" operator="equal">
      <formula>"ok"</formula>
    </cfRule>
    <cfRule type="cellIs" dxfId="128" priority="78" stopIfTrue="1" operator="equal">
      <formula>"x"</formula>
    </cfRule>
  </conditionalFormatting>
  <conditionalFormatting sqref="G30:H30">
    <cfRule type="cellIs" dxfId="127" priority="73" stopIfTrue="1" operator="equal">
      <formula>"si"</formula>
    </cfRule>
    <cfRule type="cellIs" dxfId="126" priority="74" stopIfTrue="1" operator="equal">
      <formula>"ok"</formula>
    </cfRule>
    <cfRule type="cellIs" dxfId="125" priority="75" stopIfTrue="1" operator="equal">
      <formula>"x"</formula>
    </cfRule>
  </conditionalFormatting>
  <conditionalFormatting sqref="I30">
    <cfRule type="cellIs" dxfId="124" priority="72" stopIfTrue="1" operator="equal">
      <formula>"si"</formula>
    </cfRule>
  </conditionalFormatting>
  <conditionalFormatting sqref="AA30">
    <cfRule type="cellIs" dxfId="123" priority="71" stopIfTrue="1" operator="equal">
      <formula>"si"</formula>
    </cfRule>
  </conditionalFormatting>
  <conditionalFormatting sqref="AD30">
    <cfRule type="cellIs" dxfId="122" priority="70" stopIfTrue="1" operator="equal">
      <formula>"si"</formula>
    </cfRule>
  </conditionalFormatting>
  <conditionalFormatting sqref="AD30">
    <cfRule type="cellIs" dxfId="121" priority="67" stopIfTrue="1" operator="equal">
      <formula>"si"</formula>
    </cfRule>
    <cfRule type="cellIs" dxfId="120" priority="68" stopIfTrue="1" operator="equal">
      <formula>"ok"</formula>
    </cfRule>
    <cfRule type="cellIs" dxfId="119" priority="69" stopIfTrue="1" operator="equal">
      <formula>"x"</formula>
    </cfRule>
  </conditionalFormatting>
  <conditionalFormatting sqref="BW2">
    <cfRule type="cellIs" dxfId="118" priority="66" stopIfTrue="1" operator="equal">
      <formula>"no"</formula>
    </cfRule>
  </conditionalFormatting>
  <conditionalFormatting sqref="BY2">
    <cfRule type="cellIs" dxfId="117" priority="65" stopIfTrue="1" operator="equal">
      <formula>"no"</formula>
    </cfRule>
  </conditionalFormatting>
  <conditionalFormatting sqref="CB2">
    <cfRule type="cellIs" dxfId="116" priority="63" stopIfTrue="1" operator="equal">
      <formula>"no"</formula>
    </cfRule>
  </conditionalFormatting>
  <conditionalFormatting sqref="CS27:CS31">
    <cfRule type="cellIs" dxfId="115" priority="61" stopIfTrue="1" operator="equal">
      <formula>"si"</formula>
    </cfRule>
  </conditionalFormatting>
  <conditionalFormatting sqref="CS3:CS34 CT3:CU4 CS7:CU7">
    <cfRule type="cellIs" dxfId="114" priority="58" stopIfTrue="1" operator="equal">
      <formula>"si"</formula>
    </cfRule>
    <cfRule type="cellIs" dxfId="113" priority="59" stopIfTrue="1" operator="equal">
      <formula>"ok"</formula>
    </cfRule>
    <cfRule type="cellIs" dxfId="112" priority="60" stopIfTrue="1" operator="equal">
      <formula>"x"</formula>
    </cfRule>
  </conditionalFormatting>
  <conditionalFormatting sqref="CS2:CU2">
    <cfRule type="cellIs" dxfId="111" priority="62" stopIfTrue="1" operator="equal">
      <formula>"no"</formula>
    </cfRule>
  </conditionalFormatting>
  <conditionalFormatting sqref="CT27:CT31">
    <cfRule type="cellIs" dxfId="110" priority="56" stopIfTrue="1" operator="equal">
      <formula>"si"</formula>
    </cfRule>
  </conditionalFormatting>
  <conditionalFormatting sqref="CT5:CT6 CT8:CT34">
    <cfRule type="cellIs" dxfId="109" priority="53" stopIfTrue="1" operator="equal">
      <formula>"si"</formula>
    </cfRule>
    <cfRule type="cellIs" dxfId="108" priority="54" stopIfTrue="1" operator="equal">
      <formula>"ok"</formula>
    </cfRule>
    <cfRule type="cellIs" dxfId="107" priority="55" stopIfTrue="1" operator="equal">
      <formula>"x"</formula>
    </cfRule>
  </conditionalFormatting>
  <conditionalFormatting sqref="CU27:CU31">
    <cfRule type="cellIs" dxfId="106" priority="46" stopIfTrue="1" operator="equal">
      <formula>"si"</formula>
    </cfRule>
  </conditionalFormatting>
  <conditionalFormatting sqref="CU5:CU6 CU8:CU34">
    <cfRule type="cellIs" dxfId="105" priority="43" stopIfTrue="1" operator="equal">
      <formula>"si"</formula>
    </cfRule>
    <cfRule type="cellIs" dxfId="104" priority="44" stopIfTrue="1" operator="equal">
      <formula>"ok"</formula>
    </cfRule>
    <cfRule type="cellIs" dxfId="103" priority="45" stopIfTrue="1" operator="equal">
      <formula>"x"</formula>
    </cfRule>
  </conditionalFormatting>
  <conditionalFormatting sqref="CF2">
    <cfRule type="cellIs" dxfId="102" priority="42" stopIfTrue="1" operator="equal">
      <formula>"no"</formula>
    </cfRule>
  </conditionalFormatting>
  <conditionalFormatting sqref="CK27:CK31 CL31">
    <cfRule type="cellIs" dxfId="101" priority="41" stopIfTrue="1" operator="equal">
      <formula>"si"</formula>
    </cfRule>
  </conditionalFormatting>
  <conditionalFormatting sqref="CK18:CK20 CK23:CK34 CK3:CK16 CL3:CL4 CL6:CL12 CL14 CL16:CL19 CL23 CL25 CL31 CL33">
    <cfRule type="cellIs" dxfId="100" priority="38" stopIfTrue="1" operator="equal">
      <formula>"si"</formula>
    </cfRule>
    <cfRule type="cellIs" dxfId="99" priority="39" stopIfTrue="1" operator="equal">
      <formula>"ok"</formula>
    </cfRule>
    <cfRule type="cellIs" dxfId="98" priority="40" stopIfTrue="1" operator="equal">
      <formula>"x"</formula>
    </cfRule>
  </conditionalFormatting>
  <conditionalFormatting sqref="CK2">
    <cfRule type="cellIs" dxfId="97" priority="37" stopIfTrue="1" operator="equal">
      <formula>"no"</formula>
    </cfRule>
  </conditionalFormatting>
  <conditionalFormatting sqref="CK17">
    <cfRule type="cellIs" dxfId="96" priority="34" stopIfTrue="1" operator="equal">
      <formula>"si"</formula>
    </cfRule>
    <cfRule type="cellIs" dxfId="95" priority="35" stopIfTrue="1" operator="equal">
      <formula>"ok"</formula>
    </cfRule>
    <cfRule type="cellIs" dxfId="94" priority="36" stopIfTrue="1" operator="equal">
      <formula>"x"</formula>
    </cfRule>
  </conditionalFormatting>
  <conditionalFormatting sqref="CK30">
    <cfRule type="cellIs" dxfId="93" priority="33" stopIfTrue="1" operator="equal">
      <formula>"si"</formula>
    </cfRule>
  </conditionalFormatting>
  <conditionalFormatting sqref="CN27:CN31 CR27:CR31">
    <cfRule type="cellIs" dxfId="92" priority="32" stopIfTrue="1" operator="equal">
      <formula>"si"</formula>
    </cfRule>
  </conditionalFormatting>
  <conditionalFormatting sqref="CN3:CN31 CN33 CR33 CO3:CP4 CO11:CP12 CO14:CP16 CO18:CP18 CQ3:CR3 CR4:CR18 CQ4 CQ11 CR20:CR31 CP19:CR19">
    <cfRule type="cellIs" dxfId="91" priority="29" stopIfTrue="1" operator="equal">
      <formula>"si"</formula>
    </cfRule>
    <cfRule type="cellIs" dxfId="90" priority="30" stopIfTrue="1" operator="equal">
      <formula>"ok"</formula>
    </cfRule>
    <cfRule type="cellIs" dxfId="89" priority="31" stopIfTrue="1" operator="equal">
      <formula>"x"</formula>
    </cfRule>
  </conditionalFormatting>
  <conditionalFormatting sqref="CN32 CN34 CR34 CR32">
    <cfRule type="cellIs" dxfId="88" priority="26" stopIfTrue="1" operator="equal">
      <formula>"si"</formula>
    </cfRule>
    <cfRule type="cellIs" dxfId="87" priority="27" stopIfTrue="1" operator="equal">
      <formula>"ok"</formula>
    </cfRule>
    <cfRule type="cellIs" dxfId="86" priority="28" stopIfTrue="1" operator="equal">
      <formula>"x"</formula>
    </cfRule>
  </conditionalFormatting>
  <conditionalFormatting sqref="CN2 CR2">
    <cfRule type="cellIs" dxfId="85" priority="25" stopIfTrue="1" operator="equal">
      <formula>"no"</formula>
    </cfRule>
  </conditionalFormatting>
  <conditionalFormatting sqref="CQ27:CQ31">
    <cfRule type="cellIs" dxfId="84" priority="24" stopIfTrue="1" operator="equal">
      <formula>"si"</formula>
    </cfRule>
  </conditionalFormatting>
  <conditionalFormatting sqref="CQ5:CQ7 CQ33 CQ9:CQ10 CQ12:CQ18 CQ20:CQ31">
    <cfRule type="cellIs" dxfId="83" priority="21" stopIfTrue="1" operator="equal">
      <formula>"si"</formula>
    </cfRule>
    <cfRule type="cellIs" dxfId="82" priority="22" stopIfTrue="1" operator="equal">
      <formula>"ok"</formula>
    </cfRule>
    <cfRule type="cellIs" dxfId="81" priority="23" stopIfTrue="1" operator="equal">
      <formula>"x"</formula>
    </cfRule>
  </conditionalFormatting>
  <conditionalFormatting sqref="CQ32 CQ34">
    <cfRule type="cellIs" dxfId="80" priority="18" stopIfTrue="1" operator="equal">
      <formula>"si"</formula>
    </cfRule>
    <cfRule type="cellIs" dxfId="79" priority="19" stopIfTrue="1" operator="equal">
      <formula>"ok"</formula>
    </cfRule>
    <cfRule type="cellIs" dxfId="78" priority="20" stopIfTrue="1" operator="equal">
      <formula>"x"</formula>
    </cfRule>
  </conditionalFormatting>
  <conditionalFormatting sqref="CQ2">
    <cfRule type="cellIs" dxfId="77" priority="17" stopIfTrue="1" operator="equal">
      <formula>"no"</formula>
    </cfRule>
  </conditionalFormatting>
  <conditionalFormatting sqref="CP27:CP31">
    <cfRule type="cellIs" dxfId="76" priority="16" stopIfTrue="1" operator="equal">
      <formula>"si"</formula>
    </cfRule>
  </conditionalFormatting>
  <conditionalFormatting sqref="CP5:CP6 CP33 CP9 CP13 CP17 CP20:CP31">
    <cfRule type="cellIs" dxfId="75" priority="13" stopIfTrue="1" operator="equal">
      <formula>"si"</formula>
    </cfRule>
    <cfRule type="cellIs" dxfId="74" priority="14" stopIfTrue="1" operator="equal">
      <formula>"ok"</formula>
    </cfRule>
    <cfRule type="cellIs" dxfId="73" priority="15" stopIfTrue="1" operator="equal">
      <formula>"x"</formula>
    </cfRule>
  </conditionalFormatting>
  <conditionalFormatting sqref="CP32 CP34">
    <cfRule type="cellIs" dxfId="72" priority="10" stopIfTrue="1" operator="equal">
      <formula>"si"</formula>
    </cfRule>
    <cfRule type="cellIs" dxfId="71" priority="11" stopIfTrue="1" operator="equal">
      <formula>"ok"</formula>
    </cfRule>
    <cfRule type="cellIs" dxfId="70" priority="12" stopIfTrue="1" operator="equal">
      <formula>"x"</formula>
    </cfRule>
  </conditionalFormatting>
  <conditionalFormatting sqref="CP2">
    <cfRule type="cellIs" dxfId="69" priority="9" stopIfTrue="1" operator="equal">
      <formula>"no"</formula>
    </cfRule>
  </conditionalFormatting>
  <conditionalFormatting sqref="CO27:CO31">
    <cfRule type="cellIs" dxfId="68" priority="8" stopIfTrue="1" operator="equal">
      <formula>"si"</formula>
    </cfRule>
  </conditionalFormatting>
  <conditionalFormatting sqref="CO33 CO5:CO10 CO13 CO17 CO19:CO31 CP7:CP8 CP10 CQ8">
    <cfRule type="cellIs" dxfId="67" priority="5" stopIfTrue="1" operator="equal">
      <formula>"si"</formula>
    </cfRule>
    <cfRule type="cellIs" dxfId="66" priority="6" stopIfTrue="1" operator="equal">
      <formula>"ok"</formula>
    </cfRule>
    <cfRule type="cellIs" dxfId="65" priority="7" stopIfTrue="1" operator="equal">
      <formula>"x"</formula>
    </cfRule>
  </conditionalFormatting>
  <conditionalFormatting sqref="CO32 CO34">
    <cfRule type="cellIs" dxfId="64" priority="2" stopIfTrue="1" operator="equal">
      <formula>"si"</formula>
    </cfRule>
    <cfRule type="cellIs" dxfId="63" priority="3" stopIfTrue="1" operator="equal">
      <formula>"ok"</formula>
    </cfRule>
    <cfRule type="cellIs" dxfId="62" priority="4" stopIfTrue="1" operator="equal">
      <formula>"x"</formula>
    </cfRule>
  </conditionalFormatting>
  <conditionalFormatting sqref="CO2">
    <cfRule type="cellIs" dxfId="61" priority="1" stopIfTrue="1" operator="equal">
      <formula>"no"</formula>
    </cfRule>
  </conditionalFormatting>
  <hyperlinks>
    <hyperlink ref="D45" r:id="rId1"/>
  </hyperlinks>
  <printOptions horizontalCentered="1" verticalCentered="1"/>
  <pageMargins left="0" right="0" top="0" bottom="0" header="0" footer="0"/>
  <pageSetup paperSize="9" scale="51" orientation="portrait" horizontalDpi="4294967294" verticalDpi="4294967294"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8"/>
  <sheetViews>
    <sheetView topLeftCell="A60" zoomScaleNormal="100" workbookViewId="0">
      <selection sqref="A1:XFD1048576"/>
    </sheetView>
  </sheetViews>
  <sheetFormatPr defaultRowHeight="12.75" x14ac:dyDescent="0.2"/>
  <cols>
    <col min="1" max="1" width="8.28515625" customWidth="1"/>
    <col min="11" max="11" width="16.42578125" bestFit="1" customWidth="1"/>
    <col min="12" max="12" width="43.42578125" customWidth="1"/>
  </cols>
  <sheetData>
    <row r="1" spans="4:12" ht="13.5" thickBot="1" x14ac:dyDescent="0.25"/>
    <row r="2" spans="4:12" ht="13.5" thickBot="1" x14ac:dyDescent="0.25">
      <c r="D2" s="244" t="s">
        <v>329</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2" ht="13.5" x14ac:dyDescent="0.2">
      <c r="J33" s="48"/>
      <c r="K33" s="46" t="s">
        <v>1</v>
      </c>
      <c r="L33" s="77"/>
    </row>
    <row r="34" spans="10:12" x14ac:dyDescent="0.2">
      <c r="J34" s="235"/>
      <c r="K34" s="236"/>
      <c r="L34" s="237"/>
    </row>
    <row r="35" spans="10:12" x14ac:dyDescent="0.2">
      <c r="J35" s="238"/>
      <c r="K35" s="239"/>
      <c r="L35" s="240"/>
    </row>
    <row r="36" spans="10:12" x14ac:dyDescent="0.2">
      <c r="J36" s="238"/>
      <c r="K36" s="239"/>
      <c r="L36" s="240"/>
    </row>
    <row r="37" spans="10:12" x14ac:dyDescent="0.2">
      <c r="J37" s="238"/>
      <c r="K37" s="239"/>
      <c r="L37" s="240"/>
    </row>
    <row r="38" spans="10:12" x14ac:dyDescent="0.2">
      <c r="J38" s="238"/>
      <c r="K38" s="239"/>
      <c r="L38" s="240"/>
    </row>
    <row r="39" spans="10:12" x14ac:dyDescent="0.2">
      <c r="J39" s="238"/>
      <c r="K39" s="239"/>
      <c r="L39" s="240"/>
    </row>
    <row r="40" spans="10:12" x14ac:dyDescent="0.2">
      <c r="J40" s="238"/>
      <c r="K40" s="239"/>
      <c r="L40" s="240"/>
    </row>
    <row r="41" spans="10:12" x14ac:dyDescent="0.2">
      <c r="J41" s="238"/>
      <c r="K41" s="239"/>
      <c r="L41" s="240"/>
    </row>
    <row r="42" spans="10:12" x14ac:dyDescent="0.2">
      <c r="J42" s="238"/>
      <c r="K42" s="239"/>
      <c r="L42" s="240"/>
    </row>
    <row r="43" spans="10:12" x14ac:dyDescent="0.2">
      <c r="J43" s="238"/>
      <c r="K43" s="239"/>
      <c r="L43" s="240"/>
    </row>
    <row r="44" spans="10:12" x14ac:dyDescent="0.2">
      <c r="J44" s="238"/>
      <c r="K44" s="239"/>
      <c r="L44" s="240"/>
    </row>
    <row r="45" spans="10:12" x14ac:dyDescent="0.2">
      <c r="J45" s="238"/>
      <c r="K45" s="239"/>
      <c r="L45" s="240"/>
    </row>
    <row r="46" spans="10:12" x14ac:dyDescent="0.2">
      <c r="J46" s="241"/>
      <c r="K46" s="242"/>
      <c r="L46" s="243"/>
    </row>
    <row r="47" spans="10:12" x14ac:dyDescent="0.2">
      <c r="J47" s="235"/>
      <c r="K47" s="236"/>
      <c r="L47" s="237"/>
    </row>
    <row r="48" spans="10:12"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8"/>
  <sheetViews>
    <sheetView workbookViewId="0">
      <selection activeCell="N18" sqref="N18"/>
    </sheetView>
  </sheetViews>
  <sheetFormatPr defaultRowHeight="12.75" x14ac:dyDescent="0.2"/>
  <cols>
    <col min="1" max="1" width="8.28515625" customWidth="1"/>
    <col min="11" max="11" width="16.42578125" bestFit="1" customWidth="1"/>
    <col min="12" max="12" width="43.42578125" customWidth="1"/>
  </cols>
  <sheetData>
    <row r="1" spans="4:12" ht="13.5" thickBot="1" x14ac:dyDescent="0.25"/>
    <row r="2" spans="4:12" ht="13.5" thickBot="1" x14ac:dyDescent="0.25">
      <c r="D2" s="244" t="s">
        <v>339</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2" ht="13.5" x14ac:dyDescent="0.2">
      <c r="J33" s="48"/>
      <c r="K33" s="46" t="s">
        <v>1</v>
      </c>
      <c r="L33" s="77"/>
    </row>
    <row r="34" spans="10:12" x14ac:dyDescent="0.2">
      <c r="J34" s="235"/>
      <c r="K34" s="236"/>
      <c r="L34" s="237"/>
    </row>
    <row r="35" spans="10:12" x14ac:dyDescent="0.2">
      <c r="J35" s="238"/>
      <c r="K35" s="239"/>
      <c r="L35" s="240"/>
    </row>
    <row r="36" spans="10:12" x14ac:dyDescent="0.2">
      <c r="J36" s="238"/>
      <c r="K36" s="239"/>
      <c r="L36" s="240"/>
    </row>
    <row r="37" spans="10:12" x14ac:dyDescent="0.2">
      <c r="J37" s="238"/>
      <c r="K37" s="239"/>
      <c r="L37" s="240"/>
    </row>
    <row r="38" spans="10:12" x14ac:dyDescent="0.2">
      <c r="J38" s="238"/>
      <c r="K38" s="239"/>
      <c r="L38" s="240"/>
    </row>
    <row r="39" spans="10:12" x14ac:dyDescent="0.2">
      <c r="J39" s="238"/>
      <c r="K39" s="239"/>
      <c r="L39" s="240"/>
    </row>
    <row r="40" spans="10:12" x14ac:dyDescent="0.2">
      <c r="J40" s="238"/>
      <c r="K40" s="239"/>
      <c r="L40" s="240"/>
    </row>
    <row r="41" spans="10:12" x14ac:dyDescent="0.2">
      <c r="J41" s="238"/>
      <c r="K41" s="239"/>
      <c r="L41" s="240"/>
    </row>
    <row r="42" spans="10:12" x14ac:dyDescent="0.2">
      <c r="J42" s="238"/>
      <c r="K42" s="239"/>
      <c r="L42" s="240"/>
    </row>
    <row r="43" spans="10:12" x14ac:dyDescent="0.2">
      <c r="J43" s="238"/>
      <c r="K43" s="239"/>
      <c r="L43" s="240"/>
    </row>
    <row r="44" spans="10:12" x14ac:dyDescent="0.2">
      <c r="J44" s="238"/>
      <c r="K44" s="239"/>
      <c r="L44" s="240"/>
    </row>
    <row r="45" spans="10:12" x14ac:dyDescent="0.2">
      <c r="J45" s="238"/>
      <c r="K45" s="239"/>
      <c r="L45" s="240"/>
    </row>
    <row r="46" spans="10:12" x14ac:dyDescent="0.2">
      <c r="J46" s="241"/>
      <c r="K46" s="242"/>
      <c r="L46" s="243"/>
    </row>
    <row r="47" spans="10:12" x14ac:dyDescent="0.2">
      <c r="J47" s="235"/>
      <c r="K47" s="236"/>
      <c r="L47" s="237"/>
    </row>
    <row r="48" spans="10:12"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L58"/>
  <sheetViews>
    <sheetView workbookViewId="0">
      <selection activeCell="L6" sqref="L6"/>
    </sheetView>
  </sheetViews>
  <sheetFormatPr defaultRowHeight="12.75" x14ac:dyDescent="0.2"/>
  <cols>
    <col min="1" max="1" width="8.28515625" customWidth="1"/>
    <col min="11" max="11" width="16.42578125" bestFit="1" customWidth="1"/>
    <col min="12" max="12" width="43.42578125" customWidth="1"/>
  </cols>
  <sheetData>
    <row r="1" spans="4:12" ht="13.5" thickBot="1" x14ac:dyDescent="0.25"/>
    <row r="2" spans="4:12" ht="13.5" thickBot="1" x14ac:dyDescent="0.25">
      <c r="D2" s="247" t="s">
        <v>349</v>
      </c>
      <c r="E2" s="248"/>
      <c r="F2" s="249"/>
    </row>
    <row r="4" spans="4:12" ht="13.5" x14ac:dyDescent="0.2">
      <c r="J4" s="48" t="s">
        <v>238</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t="s">
        <v>238</v>
      </c>
      <c r="K13" s="46" t="s">
        <v>247</v>
      </c>
      <c r="L13" s="77"/>
    </row>
    <row r="14" spans="4:12" ht="13.5" x14ac:dyDescent="0.2">
      <c r="J14" s="48" t="s">
        <v>238</v>
      </c>
      <c r="K14" s="46" t="s">
        <v>78</v>
      </c>
      <c r="L14" s="77"/>
    </row>
    <row r="15" spans="4:12" ht="13.5" x14ac:dyDescent="0.2">
      <c r="J15" s="48"/>
      <c r="K15" s="46"/>
      <c r="L15" s="77"/>
    </row>
    <row r="16" spans="4:12" ht="13.5" x14ac:dyDescent="0.2">
      <c r="J16" s="48"/>
      <c r="K16" s="46" t="s">
        <v>222</v>
      </c>
      <c r="L16" s="77"/>
    </row>
    <row r="17" spans="10:12" ht="13.5" x14ac:dyDescent="0.2">
      <c r="J17" s="48" t="s">
        <v>238</v>
      </c>
      <c r="K17" s="46" t="s">
        <v>79</v>
      </c>
      <c r="L17" s="77"/>
    </row>
    <row r="18" spans="10:12" ht="13.5" x14ac:dyDescent="0.2">
      <c r="J18" s="48"/>
      <c r="K18" s="46" t="s">
        <v>43</v>
      </c>
      <c r="L18" s="77"/>
    </row>
    <row r="19" spans="10:12" ht="13.5" x14ac:dyDescent="0.2">
      <c r="J19" s="48"/>
      <c r="K19" s="46" t="s">
        <v>177</v>
      </c>
      <c r="L19" s="77"/>
    </row>
    <row r="20" spans="10:12" ht="13.5" x14ac:dyDescent="0.2">
      <c r="J20" s="48" t="s">
        <v>238</v>
      </c>
      <c r="K20" s="46" t="s">
        <v>53</v>
      </c>
      <c r="L20" s="77"/>
    </row>
    <row r="21" spans="10:12" ht="13.5" x14ac:dyDescent="0.2">
      <c r="J21" s="48" t="s">
        <v>238</v>
      </c>
      <c r="K21" s="46" t="s">
        <v>254</v>
      </c>
      <c r="L21" s="77"/>
    </row>
    <row r="22" spans="10:12" ht="13.5" x14ac:dyDescent="0.2">
      <c r="J22" s="48"/>
      <c r="K22" s="46" t="s">
        <v>44</v>
      </c>
      <c r="L22" s="77"/>
    </row>
    <row r="23" spans="10:12" ht="13.5" x14ac:dyDescent="0.2">
      <c r="J23" s="48" t="s">
        <v>238</v>
      </c>
      <c r="K23" s="46" t="s">
        <v>23</v>
      </c>
      <c r="L23" s="77"/>
    </row>
    <row r="24" spans="10:12" ht="13.5" x14ac:dyDescent="0.2">
      <c r="J24" s="48"/>
      <c r="K24" s="46" t="s">
        <v>249</v>
      </c>
      <c r="L24" s="77"/>
    </row>
    <row r="25" spans="10:12" ht="13.5" x14ac:dyDescent="0.2">
      <c r="J25" s="48" t="s">
        <v>238</v>
      </c>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2" ht="13.5" x14ac:dyDescent="0.2">
      <c r="J33" s="48"/>
      <c r="K33" s="46" t="s">
        <v>1</v>
      </c>
      <c r="L33" s="77"/>
    </row>
    <row r="34" spans="10:12" x14ac:dyDescent="0.2">
      <c r="J34" s="235"/>
      <c r="K34" s="236"/>
      <c r="L34" s="237"/>
    </row>
    <row r="35" spans="10:12" x14ac:dyDescent="0.2">
      <c r="J35" s="238"/>
      <c r="K35" s="239"/>
      <c r="L35" s="240"/>
    </row>
    <row r="36" spans="10:12" x14ac:dyDescent="0.2">
      <c r="J36" s="238"/>
      <c r="K36" s="239"/>
      <c r="L36" s="240"/>
    </row>
    <row r="37" spans="10:12" x14ac:dyDescent="0.2">
      <c r="J37" s="238"/>
      <c r="K37" s="239"/>
      <c r="L37" s="240"/>
    </row>
    <row r="38" spans="10:12" x14ac:dyDescent="0.2">
      <c r="J38" s="238"/>
      <c r="K38" s="239"/>
      <c r="L38" s="240"/>
    </row>
    <row r="39" spans="10:12" x14ac:dyDescent="0.2">
      <c r="J39" s="238"/>
      <c r="K39" s="239"/>
      <c r="L39" s="240"/>
    </row>
    <row r="40" spans="10:12" x14ac:dyDescent="0.2">
      <c r="J40" s="238"/>
      <c r="K40" s="239"/>
      <c r="L40" s="240"/>
    </row>
    <row r="41" spans="10:12" x14ac:dyDescent="0.2">
      <c r="J41" s="238"/>
      <c r="K41" s="239"/>
      <c r="L41" s="240"/>
    </row>
    <row r="42" spans="10:12" x14ac:dyDescent="0.2">
      <c r="J42" s="238"/>
      <c r="K42" s="239"/>
      <c r="L42" s="240"/>
    </row>
    <row r="43" spans="10:12" x14ac:dyDescent="0.2">
      <c r="J43" s="238"/>
      <c r="K43" s="239"/>
      <c r="L43" s="240"/>
    </row>
    <row r="44" spans="10:12" x14ac:dyDescent="0.2">
      <c r="J44" s="238"/>
      <c r="K44" s="239"/>
      <c r="L44" s="240"/>
    </row>
    <row r="45" spans="10:12" x14ac:dyDescent="0.2">
      <c r="J45" s="238"/>
      <c r="K45" s="239"/>
      <c r="L45" s="240"/>
    </row>
    <row r="46" spans="10:12" x14ac:dyDescent="0.2">
      <c r="J46" s="241"/>
      <c r="K46" s="242"/>
      <c r="L46" s="243"/>
    </row>
    <row r="47" spans="10:12" x14ac:dyDescent="0.2">
      <c r="J47" s="235"/>
      <c r="K47" s="236"/>
      <c r="L47" s="237"/>
    </row>
    <row r="48" spans="10:12"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honeticPr fontId="12"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8"/>
  <sheetViews>
    <sheetView topLeftCell="A56" zoomScale="90" zoomScaleNormal="90" workbookViewId="0">
      <selection activeCell="J1" sqref="J1:M1048576"/>
    </sheetView>
  </sheetViews>
  <sheetFormatPr defaultRowHeight="12.75" x14ac:dyDescent="0.2"/>
  <cols>
    <col min="1" max="1" width="8.28515625" customWidth="1"/>
    <col min="11" max="11" width="16.42578125" bestFit="1" customWidth="1"/>
    <col min="12" max="12" width="43.42578125" customWidth="1"/>
  </cols>
  <sheetData>
    <row r="1" spans="4:12" ht="13.5" thickBot="1" x14ac:dyDescent="0.25"/>
    <row r="2" spans="4:12" ht="13.5" thickBot="1" x14ac:dyDescent="0.25">
      <c r="D2" s="244" t="s">
        <v>358</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2" ht="13.5" x14ac:dyDescent="0.2">
      <c r="J33" s="48"/>
      <c r="K33" s="46" t="s">
        <v>1</v>
      </c>
      <c r="L33" s="77"/>
    </row>
    <row r="34" spans="10:12" x14ac:dyDescent="0.2">
      <c r="J34" s="235"/>
      <c r="K34" s="236"/>
      <c r="L34" s="237"/>
    </row>
    <row r="35" spans="10:12" x14ac:dyDescent="0.2">
      <c r="J35" s="238"/>
      <c r="K35" s="239"/>
      <c r="L35" s="240"/>
    </row>
    <row r="36" spans="10:12" x14ac:dyDescent="0.2">
      <c r="J36" s="238"/>
      <c r="K36" s="239"/>
      <c r="L36" s="240"/>
    </row>
    <row r="37" spans="10:12" x14ac:dyDescent="0.2">
      <c r="J37" s="238"/>
      <c r="K37" s="239"/>
      <c r="L37" s="240"/>
    </row>
    <row r="38" spans="10:12" x14ac:dyDescent="0.2">
      <c r="J38" s="238"/>
      <c r="K38" s="239"/>
      <c r="L38" s="240"/>
    </row>
    <row r="39" spans="10:12" x14ac:dyDescent="0.2">
      <c r="J39" s="238"/>
      <c r="K39" s="239"/>
      <c r="L39" s="240"/>
    </row>
    <row r="40" spans="10:12" x14ac:dyDescent="0.2">
      <c r="J40" s="238"/>
      <c r="K40" s="239"/>
      <c r="L40" s="240"/>
    </row>
    <row r="41" spans="10:12" x14ac:dyDescent="0.2">
      <c r="J41" s="238"/>
      <c r="K41" s="239"/>
      <c r="L41" s="240"/>
    </row>
    <row r="42" spans="10:12" x14ac:dyDescent="0.2">
      <c r="J42" s="238"/>
      <c r="K42" s="239"/>
      <c r="L42" s="240"/>
    </row>
    <row r="43" spans="10:12" x14ac:dyDescent="0.2">
      <c r="J43" s="238"/>
      <c r="K43" s="239"/>
      <c r="L43" s="240"/>
    </row>
    <row r="44" spans="10:12" x14ac:dyDescent="0.2">
      <c r="J44" s="238"/>
      <c r="K44" s="239"/>
      <c r="L44" s="240"/>
    </row>
    <row r="45" spans="10:12" x14ac:dyDescent="0.2">
      <c r="J45" s="238"/>
      <c r="K45" s="239"/>
      <c r="L45" s="240"/>
    </row>
    <row r="46" spans="10:12" x14ac:dyDescent="0.2">
      <c r="J46" s="241"/>
      <c r="K46" s="242"/>
      <c r="L46" s="243"/>
    </row>
    <row r="47" spans="10:12" x14ac:dyDescent="0.2">
      <c r="J47" s="235"/>
      <c r="K47" s="236"/>
      <c r="L47" s="237"/>
    </row>
    <row r="48" spans="10:12"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8"/>
  <sheetViews>
    <sheetView topLeftCell="A28" zoomScale="80" zoomScaleNormal="80" workbookViewId="0">
      <selection activeCell="J1" sqref="J1:P1048576"/>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44" t="s">
        <v>370</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6" ht="13.5" x14ac:dyDescent="0.2">
      <c r="J33" s="48"/>
      <c r="K33" s="46" t="s">
        <v>1</v>
      </c>
      <c r="L33" s="77"/>
    </row>
    <row r="34" spans="10:16" x14ac:dyDescent="0.2">
      <c r="J34" s="235"/>
      <c r="K34" s="236"/>
      <c r="L34" s="237"/>
      <c r="M34" t="s">
        <v>369</v>
      </c>
      <c r="N34" t="s">
        <v>89</v>
      </c>
      <c r="O34" t="s">
        <v>270</v>
      </c>
    </row>
    <row r="35" spans="10:16" x14ac:dyDescent="0.2">
      <c r="J35" s="238"/>
      <c r="K35" s="239"/>
      <c r="L35" s="240"/>
      <c r="N35" t="s">
        <v>87</v>
      </c>
      <c r="O35" t="s">
        <v>246</v>
      </c>
      <c r="P35" t="s">
        <v>88</v>
      </c>
    </row>
    <row r="36" spans="10:16" x14ac:dyDescent="0.2">
      <c r="J36" s="238"/>
      <c r="K36" s="239"/>
      <c r="L36" s="240"/>
    </row>
    <row r="37" spans="10:16" x14ac:dyDescent="0.2">
      <c r="J37" s="238"/>
      <c r="K37" s="239"/>
      <c r="L37" s="240"/>
      <c r="O37" t="s">
        <v>393</v>
      </c>
    </row>
    <row r="38" spans="10:16" x14ac:dyDescent="0.2">
      <c r="J38" s="238"/>
      <c r="K38" s="239"/>
      <c r="L38" s="240"/>
    </row>
    <row r="39" spans="10:16" x14ac:dyDescent="0.2">
      <c r="J39" s="238"/>
      <c r="K39" s="239"/>
      <c r="L39" s="240"/>
      <c r="N39" t="s">
        <v>94</v>
      </c>
      <c r="O39" t="s">
        <v>183</v>
      </c>
      <c r="P39" t="s">
        <v>93</v>
      </c>
    </row>
    <row r="40" spans="10:16" x14ac:dyDescent="0.2">
      <c r="J40" s="238"/>
      <c r="K40" s="239"/>
      <c r="L40" s="240"/>
    </row>
    <row r="41" spans="10:16" x14ac:dyDescent="0.2">
      <c r="J41" s="238"/>
      <c r="K41" s="239"/>
      <c r="L41" s="240"/>
    </row>
    <row r="42" spans="10:16" x14ac:dyDescent="0.2">
      <c r="J42" s="238"/>
      <c r="K42" s="239"/>
      <c r="L42" s="240"/>
      <c r="M42" t="s">
        <v>152</v>
      </c>
      <c r="N42" t="s">
        <v>89</v>
      </c>
      <c r="O42" t="s">
        <v>396</v>
      </c>
    </row>
    <row r="43" spans="10:16" x14ac:dyDescent="0.2">
      <c r="J43" s="238"/>
      <c r="K43" s="239"/>
      <c r="L43" s="240"/>
      <c r="N43" t="s">
        <v>394</v>
      </c>
      <c r="O43" t="s">
        <v>246</v>
      </c>
      <c r="P43" t="s">
        <v>88</v>
      </c>
    </row>
    <row r="44" spans="10:16" x14ac:dyDescent="0.2">
      <c r="J44" s="238"/>
      <c r="K44" s="239"/>
      <c r="L44" s="240"/>
    </row>
    <row r="45" spans="10:16" x14ac:dyDescent="0.2">
      <c r="J45" s="238"/>
      <c r="K45" s="239"/>
      <c r="L45" s="240"/>
      <c r="O45" t="s">
        <v>395</v>
      </c>
    </row>
    <row r="46" spans="10:16" x14ac:dyDescent="0.2">
      <c r="J46" s="241"/>
      <c r="K46" s="242"/>
      <c r="L46" s="243"/>
    </row>
    <row r="47" spans="10:16" x14ac:dyDescent="0.2">
      <c r="J47" s="235"/>
      <c r="K47" s="236"/>
      <c r="L47" s="237"/>
      <c r="N47" t="s">
        <v>94</v>
      </c>
      <c r="O47" t="s">
        <v>183</v>
      </c>
      <c r="P47" t="s">
        <v>93</v>
      </c>
    </row>
    <row r="48" spans="10:16"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honeticPr fontId="12" type="noConversion"/>
  <pageMargins left="0" right="0" top="0" bottom="0" header="0.31496062992125984" footer="0.31496062992125984"/>
  <pageSetup paperSize="9" scale="94" orientation="portrait" r:id="rId1"/>
  <colBreaks count="1" manualBreakCount="1">
    <brk id="9" max="10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P57"/>
  <sheetViews>
    <sheetView zoomScale="80" zoomScaleNormal="80" workbookViewId="0">
      <selection activeCell="N13" sqref="N13"/>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50" t="s">
        <v>147</v>
      </c>
      <c r="E2" s="251"/>
      <c r="F2" s="252"/>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230</v>
      </c>
      <c r="L25" s="77"/>
    </row>
    <row r="26" spans="10:12" ht="13.5" x14ac:dyDescent="0.2">
      <c r="J26" s="48"/>
      <c r="K26" s="46" t="s">
        <v>80</v>
      </c>
      <c r="L26" s="77"/>
    </row>
    <row r="27" spans="10:12" ht="13.5" x14ac:dyDescent="0.2">
      <c r="J27" s="48"/>
      <c r="K27" s="46"/>
      <c r="L27" s="77"/>
    </row>
    <row r="28" spans="10:12" ht="13.5" x14ac:dyDescent="0.2">
      <c r="J28" s="48"/>
      <c r="K28" s="46" t="s">
        <v>42</v>
      </c>
      <c r="L28" s="77"/>
    </row>
    <row r="29" spans="10:12" ht="13.5" x14ac:dyDescent="0.2">
      <c r="J29" s="48"/>
      <c r="K29" s="46" t="s">
        <v>155</v>
      </c>
      <c r="L29" s="77"/>
    </row>
    <row r="30" spans="10:12" ht="13.5" x14ac:dyDescent="0.2">
      <c r="J30" s="48"/>
      <c r="K30" s="46" t="s">
        <v>259</v>
      </c>
      <c r="L30" s="77"/>
    </row>
    <row r="31" spans="10:12" ht="13.5" x14ac:dyDescent="0.2">
      <c r="J31" s="48"/>
      <c r="K31" s="46" t="s">
        <v>180</v>
      </c>
      <c r="L31" s="77"/>
    </row>
    <row r="32" spans="10:12" ht="13.5" x14ac:dyDescent="0.2">
      <c r="J32" s="48"/>
      <c r="K32" s="46" t="s">
        <v>1</v>
      </c>
      <c r="L32" s="77"/>
    </row>
    <row r="33" spans="10:16" x14ac:dyDescent="0.2">
      <c r="J33" s="235"/>
      <c r="K33" s="236"/>
      <c r="L33" s="237"/>
    </row>
    <row r="34" spans="10:16" x14ac:dyDescent="0.2">
      <c r="J34" s="238"/>
      <c r="K34" s="239"/>
      <c r="L34" s="240"/>
      <c r="M34" t="s">
        <v>126</v>
      </c>
      <c r="N34" t="s">
        <v>393</v>
      </c>
      <c r="O34" t="s">
        <v>270</v>
      </c>
    </row>
    <row r="35" spans="10:16" x14ac:dyDescent="0.2">
      <c r="J35" s="238"/>
      <c r="K35" s="239"/>
      <c r="L35" s="240"/>
      <c r="N35" t="s">
        <v>87</v>
      </c>
      <c r="O35" t="s">
        <v>105</v>
      </c>
      <c r="P35" t="s">
        <v>91</v>
      </c>
    </row>
    <row r="36" spans="10:16" x14ac:dyDescent="0.2">
      <c r="J36" s="238"/>
      <c r="K36" s="239"/>
      <c r="L36" s="240"/>
    </row>
    <row r="37" spans="10:16" x14ac:dyDescent="0.2">
      <c r="J37" s="238"/>
      <c r="K37" s="239"/>
      <c r="L37" s="240"/>
      <c r="O37" t="s">
        <v>412</v>
      </c>
    </row>
    <row r="38" spans="10:16" x14ac:dyDescent="0.2">
      <c r="J38" s="238"/>
      <c r="K38" s="239"/>
      <c r="L38" s="240"/>
    </row>
    <row r="39" spans="10:16" x14ac:dyDescent="0.2">
      <c r="J39" s="238"/>
      <c r="K39" s="239"/>
      <c r="L39" s="240"/>
      <c r="N39" t="s">
        <v>94</v>
      </c>
      <c r="O39" t="s">
        <v>183</v>
      </c>
      <c r="P39" t="s">
        <v>93</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row>
    <row r="44" spans="10:16" x14ac:dyDescent="0.2">
      <c r="J44" s="238"/>
      <c r="K44" s="239"/>
      <c r="L44" s="240"/>
    </row>
    <row r="45" spans="10:16" x14ac:dyDescent="0.2">
      <c r="J45" s="241"/>
      <c r="K45" s="242"/>
      <c r="L45" s="243"/>
    </row>
    <row r="46" spans="10:16" x14ac:dyDescent="0.2">
      <c r="J46" s="235"/>
      <c r="K46" s="236"/>
      <c r="L46" s="237"/>
    </row>
    <row r="47" spans="10:16" x14ac:dyDescent="0.2">
      <c r="J47" s="238"/>
      <c r="K47" s="239"/>
      <c r="L47" s="240"/>
    </row>
    <row r="48" spans="10:16"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41"/>
      <c r="K57" s="242"/>
      <c r="L57" s="243"/>
    </row>
  </sheetData>
  <mergeCells count="3">
    <mergeCell ref="D2:F2"/>
    <mergeCell ref="J33:L45"/>
    <mergeCell ref="J46:L57"/>
  </mergeCells>
  <phoneticPr fontId="12" type="noConversion"/>
  <pageMargins left="0" right="0" top="0" bottom="0" header="0.31496062992125984" footer="0.31496062992125984"/>
  <pageSetup paperSize="9" scale="94" orientation="portrait" r:id="rId1"/>
  <colBreaks count="1" manualBreakCount="1">
    <brk id="9"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8"/>
  <sheetViews>
    <sheetView zoomScale="80" zoomScaleNormal="80" workbookViewId="0">
      <selection activeCell="J1" sqref="J1:P1048576"/>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44" t="s">
        <v>404</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6" ht="13.5" x14ac:dyDescent="0.2">
      <c r="J33" s="48"/>
      <c r="K33" s="46" t="s">
        <v>1</v>
      </c>
      <c r="L33" s="77"/>
    </row>
    <row r="34" spans="10:16" x14ac:dyDescent="0.2">
      <c r="J34" s="235"/>
      <c r="K34" s="236"/>
      <c r="L34" s="237"/>
      <c r="M34" t="s">
        <v>126</v>
      </c>
      <c r="N34" t="s">
        <v>393</v>
      </c>
      <c r="O34" t="s">
        <v>91</v>
      </c>
    </row>
    <row r="35" spans="10:16" x14ac:dyDescent="0.2">
      <c r="J35" s="238"/>
      <c r="K35" s="239"/>
      <c r="L35" s="240"/>
      <c r="N35" t="s">
        <v>270</v>
      </c>
      <c r="O35" t="s">
        <v>105</v>
      </c>
      <c r="P35" t="s">
        <v>88</v>
      </c>
    </row>
    <row r="36" spans="10:16" x14ac:dyDescent="0.2">
      <c r="J36" s="238"/>
      <c r="K36" s="239"/>
      <c r="L36" s="240"/>
    </row>
    <row r="37" spans="10:16" x14ac:dyDescent="0.2">
      <c r="J37" s="238"/>
      <c r="K37" s="239"/>
      <c r="L37" s="240"/>
      <c r="O37" t="s">
        <v>98</v>
      </c>
    </row>
    <row r="38" spans="10:16" x14ac:dyDescent="0.2">
      <c r="J38" s="238"/>
      <c r="K38" s="239"/>
      <c r="L38" s="240"/>
    </row>
    <row r="39" spans="10:16" x14ac:dyDescent="0.2">
      <c r="J39" s="238"/>
      <c r="K39" s="239"/>
      <c r="L39" s="240"/>
      <c r="N39" t="s">
        <v>94</v>
      </c>
      <c r="O39" t="s">
        <v>183</v>
      </c>
      <c r="P39" t="s">
        <v>93</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row>
    <row r="44" spans="10:16" x14ac:dyDescent="0.2">
      <c r="J44" s="238"/>
      <c r="K44" s="239"/>
      <c r="L44" s="240"/>
    </row>
    <row r="45" spans="10:16" x14ac:dyDescent="0.2">
      <c r="J45" s="238"/>
      <c r="K45" s="239"/>
      <c r="L45" s="240"/>
    </row>
    <row r="46" spans="10:16" x14ac:dyDescent="0.2">
      <c r="J46" s="241"/>
      <c r="K46" s="242"/>
      <c r="L46" s="243"/>
    </row>
    <row r="47" spans="10:16" x14ac:dyDescent="0.2">
      <c r="J47" s="235"/>
      <c r="K47" s="236"/>
      <c r="L47" s="237"/>
    </row>
    <row r="48" spans="10:16"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honeticPr fontId="18" type="noConversion"/>
  <pageMargins left="0.7" right="0.7" top="0.75" bottom="0.75" header="0.3" footer="0.3"/>
  <pageSetup paperSize="9" scale="79" orientation="portrait" r:id="rId1"/>
  <rowBreaks count="1" manualBreakCount="1">
    <brk id="57" max="11" man="1"/>
  </rowBreaks>
  <colBreaks count="1" manualBreakCount="1">
    <brk id="9"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D1:L83"/>
  <sheetViews>
    <sheetView zoomScaleNormal="100" workbookViewId="0">
      <selection activeCell="L12" sqref="L12"/>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32" t="s">
        <v>429</v>
      </c>
      <c r="E2" s="233"/>
      <c r="F2" s="234"/>
    </row>
    <row r="4" spans="4:12" ht="14.25" customHeight="1" x14ac:dyDescent="0.2">
      <c r="J4" s="48"/>
      <c r="K4" s="81" t="s">
        <v>24</v>
      </c>
      <c r="L4" s="78"/>
    </row>
    <row r="5" spans="4:12" ht="13.5" x14ac:dyDescent="0.2">
      <c r="J5" s="48"/>
      <c r="K5" s="82"/>
      <c r="L5" s="78"/>
    </row>
    <row r="6" spans="4:12" ht="13.5" x14ac:dyDescent="0.2">
      <c r="J6" s="48"/>
      <c r="K6" s="81" t="s">
        <v>21</v>
      </c>
      <c r="L6" s="78"/>
    </row>
    <row r="7" spans="4:12" ht="13.5" x14ac:dyDescent="0.2">
      <c r="J7" s="48"/>
      <c r="K7" s="81" t="s">
        <v>41</v>
      </c>
      <c r="L7" s="78"/>
    </row>
    <row r="8" spans="4:12" ht="13.5" x14ac:dyDescent="0.2">
      <c r="J8" s="48"/>
      <c r="K8" s="81" t="s">
        <v>52</v>
      </c>
      <c r="L8" s="78"/>
    </row>
    <row r="9" spans="4:12" ht="13.5" x14ac:dyDescent="0.2">
      <c r="J9" s="48"/>
      <c r="K9" s="81" t="s">
        <v>45</v>
      </c>
      <c r="L9" s="78"/>
    </row>
    <row r="10" spans="4:12" ht="13.5" x14ac:dyDescent="0.2">
      <c r="J10" s="48"/>
      <c r="K10" s="81" t="s">
        <v>127</v>
      </c>
      <c r="L10" s="78"/>
    </row>
    <row r="11" spans="4:12" ht="13.5" x14ac:dyDescent="0.2">
      <c r="J11" s="48"/>
      <c r="K11" s="81" t="s">
        <v>78</v>
      </c>
      <c r="L11" s="78"/>
    </row>
    <row r="12" spans="4:12" ht="13.5" x14ac:dyDescent="0.2">
      <c r="J12" s="48"/>
      <c r="K12" s="81"/>
      <c r="L12" s="78"/>
    </row>
    <row r="13" spans="4:12" ht="13.5" x14ac:dyDescent="0.2">
      <c r="J13" s="48"/>
      <c r="K13" s="81" t="s">
        <v>222</v>
      </c>
      <c r="L13" s="78"/>
    </row>
    <row r="14" spans="4:12" ht="13.5" x14ac:dyDescent="0.2">
      <c r="J14" s="48"/>
      <c r="K14" s="81" t="s">
        <v>79</v>
      </c>
      <c r="L14" s="78"/>
    </row>
    <row r="15" spans="4:12" ht="13.5" x14ac:dyDescent="0.2">
      <c r="J15" s="48"/>
      <c r="K15" s="81" t="s">
        <v>43</v>
      </c>
      <c r="L15" s="78"/>
    </row>
    <row r="16" spans="4:12" ht="13.5" x14ac:dyDescent="0.2">
      <c r="J16" s="48"/>
      <c r="K16" s="81" t="s">
        <v>177</v>
      </c>
      <c r="L16" s="78"/>
    </row>
    <row r="17" spans="10:12" ht="13.5" x14ac:dyDescent="0.2">
      <c r="J17" s="48"/>
      <c r="K17" s="81" t="s">
        <v>178</v>
      </c>
      <c r="L17" s="78"/>
    </row>
    <row r="18" spans="10:12" ht="13.5" x14ac:dyDescent="0.2">
      <c r="J18" s="48"/>
      <c r="K18" s="81" t="s">
        <v>40</v>
      </c>
      <c r="L18" s="78"/>
    </row>
    <row r="19" spans="10:12" ht="13.5" x14ac:dyDescent="0.2">
      <c r="J19" s="48"/>
      <c r="K19" s="81" t="s">
        <v>53</v>
      </c>
      <c r="L19" s="78"/>
    </row>
    <row r="20" spans="10:12" ht="13.5" x14ac:dyDescent="0.2">
      <c r="J20" s="48"/>
      <c r="K20" s="81" t="s">
        <v>44</v>
      </c>
      <c r="L20" s="78"/>
    </row>
    <row r="21" spans="10:12" ht="13.5" x14ac:dyDescent="0.2">
      <c r="J21" s="48"/>
      <c r="K21" s="81" t="s">
        <v>23</v>
      </c>
      <c r="L21" s="78"/>
    </row>
    <row r="22" spans="10:12" ht="13.5" x14ac:dyDescent="0.2">
      <c r="J22" s="48"/>
      <c r="K22" s="81" t="s">
        <v>162</v>
      </c>
      <c r="L22" s="78"/>
    </row>
    <row r="23" spans="10:12" ht="13.5" x14ac:dyDescent="0.2">
      <c r="J23" s="48"/>
      <c r="K23" s="81" t="s">
        <v>80</v>
      </c>
      <c r="L23" s="78"/>
    </row>
    <row r="24" spans="10:12" ht="13.5" x14ac:dyDescent="0.2">
      <c r="J24" s="48"/>
      <c r="K24" s="81"/>
      <c r="L24" s="78"/>
    </row>
    <row r="25" spans="10:12" ht="13.5" x14ac:dyDescent="0.2">
      <c r="J25" s="48"/>
      <c r="K25" s="81" t="s">
        <v>42</v>
      </c>
      <c r="L25" s="78"/>
    </row>
    <row r="26" spans="10:12" ht="13.5" x14ac:dyDescent="0.2">
      <c r="J26" s="48"/>
      <c r="K26" s="81" t="s">
        <v>155</v>
      </c>
      <c r="L26" s="78"/>
    </row>
    <row r="27" spans="10:12" ht="13.5" x14ac:dyDescent="0.2">
      <c r="J27" s="48"/>
      <c r="K27" s="81" t="s">
        <v>166</v>
      </c>
      <c r="L27" s="78"/>
    </row>
    <row r="28" spans="10:12" ht="13.5" x14ac:dyDescent="0.2">
      <c r="J28" s="48"/>
      <c r="K28" s="81" t="s">
        <v>179</v>
      </c>
      <c r="L28" s="78"/>
    </row>
    <row r="29" spans="10:12" ht="13.5" x14ac:dyDescent="0.2">
      <c r="J29" s="48"/>
      <c r="K29" s="81" t="s">
        <v>22</v>
      </c>
      <c r="L29" s="78"/>
    </row>
    <row r="30" spans="10:12" ht="13.5" x14ac:dyDescent="0.2">
      <c r="J30" s="48"/>
      <c r="K30" s="81" t="s">
        <v>149</v>
      </c>
      <c r="L30" s="78"/>
    </row>
    <row r="31" spans="10:12" ht="13.5" x14ac:dyDescent="0.2">
      <c r="J31" s="48"/>
      <c r="K31" s="81" t="s">
        <v>180</v>
      </c>
      <c r="L31" s="78"/>
    </row>
    <row r="32" spans="10:12" ht="13.5" x14ac:dyDescent="0.2">
      <c r="J32" s="48"/>
      <c r="K32" s="81" t="s">
        <v>1</v>
      </c>
      <c r="L32" s="77"/>
    </row>
    <row r="33" spans="10:12" ht="13.5" x14ac:dyDescent="0.2">
      <c r="J33" s="48" t="s">
        <v>48</v>
      </c>
      <c r="K33" s="48" t="s">
        <v>0</v>
      </c>
      <c r="L33" s="77"/>
    </row>
    <row r="34" spans="10:12" x14ac:dyDescent="0.2">
      <c r="J34" s="253"/>
      <c r="K34" s="254"/>
      <c r="L34" s="255"/>
    </row>
    <row r="35" spans="10:12" x14ac:dyDescent="0.2">
      <c r="J35" s="256"/>
      <c r="K35" s="257"/>
      <c r="L35" s="258"/>
    </row>
    <row r="36" spans="10:12" x14ac:dyDescent="0.2">
      <c r="J36" s="256"/>
      <c r="K36" s="257"/>
      <c r="L36" s="258"/>
    </row>
    <row r="37" spans="10:12" x14ac:dyDescent="0.2">
      <c r="J37" s="256"/>
      <c r="K37" s="257"/>
      <c r="L37" s="258"/>
    </row>
    <row r="38" spans="10:12" x14ac:dyDescent="0.2">
      <c r="J38" s="256"/>
      <c r="K38" s="257"/>
      <c r="L38" s="258"/>
    </row>
    <row r="39" spans="10:12" x14ac:dyDescent="0.2">
      <c r="J39" s="256"/>
      <c r="K39" s="257"/>
      <c r="L39" s="258"/>
    </row>
    <row r="40" spans="10:12" x14ac:dyDescent="0.2">
      <c r="J40" s="256"/>
      <c r="K40" s="257"/>
      <c r="L40" s="258"/>
    </row>
    <row r="41" spans="10:12" x14ac:dyDescent="0.2">
      <c r="J41" s="256"/>
      <c r="K41" s="257"/>
      <c r="L41" s="258"/>
    </row>
    <row r="42" spans="10:12" x14ac:dyDescent="0.2">
      <c r="J42" s="256"/>
      <c r="K42" s="257"/>
      <c r="L42" s="258"/>
    </row>
    <row r="43" spans="10:12" x14ac:dyDescent="0.2">
      <c r="J43" s="256"/>
      <c r="K43" s="257"/>
      <c r="L43" s="258"/>
    </row>
    <row r="44" spans="10:12" x14ac:dyDescent="0.2">
      <c r="J44" s="256"/>
      <c r="K44" s="257"/>
      <c r="L44" s="258"/>
    </row>
    <row r="45" spans="10:12" x14ac:dyDescent="0.2">
      <c r="J45" s="256"/>
      <c r="K45" s="257"/>
      <c r="L45" s="258"/>
    </row>
    <row r="46" spans="10:12" x14ac:dyDescent="0.2">
      <c r="J46" s="256"/>
      <c r="K46" s="257"/>
      <c r="L46" s="258"/>
    </row>
    <row r="47" spans="10:12" x14ac:dyDescent="0.2">
      <c r="J47" s="256"/>
      <c r="K47" s="257"/>
      <c r="L47" s="258"/>
    </row>
    <row r="48" spans="10:12" x14ac:dyDescent="0.2">
      <c r="J48" s="256"/>
      <c r="K48" s="257"/>
      <c r="L48" s="258"/>
    </row>
    <row r="49" spans="10:12" x14ac:dyDescent="0.2">
      <c r="J49" s="256"/>
      <c r="K49" s="257"/>
      <c r="L49" s="258"/>
    </row>
    <row r="50" spans="10:12" x14ac:dyDescent="0.2">
      <c r="J50" s="256"/>
      <c r="K50" s="257"/>
      <c r="L50" s="258"/>
    </row>
    <row r="51" spans="10:12" x14ac:dyDescent="0.2">
      <c r="J51" s="256"/>
      <c r="K51" s="257"/>
      <c r="L51" s="258"/>
    </row>
    <row r="52" spans="10:12" x14ac:dyDescent="0.2">
      <c r="J52" s="256"/>
      <c r="K52" s="257"/>
      <c r="L52" s="258"/>
    </row>
    <row r="53" spans="10:12" x14ac:dyDescent="0.2">
      <c r="J53" s="256"/>
      <c r="K53" s="257"/>
      <c r="L53" s="258"/>
    </row>
    <row r="54" spans="10:12" x14ac:dyDescent="0.2">
      <c r="J54" s="256"/>
      <c r="K54" s="257"/>
      <c r="L54" s="258"/>
    </row>
    <row r="55" spans="10:12" x14ac:dyDescent="0.2">
      <c r="J55" s="256"/>
      <c r="K55" s="257"/>
      <c r="L55" s="258"/>
    </row>
    <row r="56" spans="10:12" x14ac:dyDescent="0.2">
      <c r="J56" s="256"/>
      <c r="K56" s="257"/>
      <c r="L56" s="258"/>
    </row>
    <row r="57" spans="10:12" x14ac:dyDescent="0.2">
      <c r="J57" s="256"/>
      <c r="K57" s="257"/>
      <c r="L57" s="258"/>
    </row>
    <row r="58" spans="10:12" x14ac:dyDescent="0.2">
      <c r="J58" s="259"/>
      <c r="K58" s="260"/>
      <c r="L58" s="261"/>
    </row>
    <row r="59" spans="10:12" x14ac:dyDescent="0.2">
      <c r="J59" s="253"/>
      <c r="K59" s="254"/>
      <c r="L59" s="255"/>
    </row>
    <row r="60" spans="10:12" x14ac:dyDescent="0.2">
      <c r="J60" s="256"/>
      <c r="K60" s="257"/>
      <c r="L60" s="258"/>
    </row>
    <row r="61" spans="10:12" x14ac:dyDescent="0.2">
      <c r="J61" s="256"/>
      <c r="K61" s="257"/>
      <c r="L61" s="258"/>
    </row>
    <row r="62" spans="10:12" x14ac:dyDescent="0.2">
      <c r="J62" s="256"/>
      <c r="K62" s="257"/>
      <c r="L62" s="258"/>
    </row>
    <row r="63" spans="10:12" x14ac:dyDescent="0.2">
      <c r="J63" s="256"/>
      <c r="K63" s="257"/>
      <c r="L63" s="258"/>
    </row>
    <row r="64" spans="10:12" x14ac:dyDescent="0.2">
      <c r="J64" s="256"/>
      <c r="K64" s="257"/>
      <c r="L64" s="258"/>
    </row>
    <row r="65" spans="10:12" x14ac:dyDescent="0.2">
      <c r="J65" s="256"/>
      <c r="K65" s="257"/>
      <c r="L65" s="258"/>
    </row>
    <row r="66" spans="10:12" x14ac:dyDescent="0.2">
      <c r="J66" s="256"/>
      <c r="K66" s="257"/>
      <c r="L66" s="258"/>
    </row>
    <row r="67" spans="10:12" x14ac:dyDescent="0.2">
      <c r="J67" s="256"/>
      <c r="K67" s="257"/>
      <c r="L67" s="258"/>
    </row>
    <row r="68" spans="10:12" x14ac:dyDescent="0.2">
      <c r="J68" s="256"/>
      <c r="K68" s="257"/>
      <c r="L68" s="258"/>
    </row>
    <row r="69" spans="10:12" x14ac:dyDescent="0.2">
      <c r="J69" s="256"/>
      <c r="K69" s="257"/>
      <c r="L69" s="258"/>
    </row>
    <row r="70" spans="10:12" x14ac:dyDescent="0.2">
      <c r="J70" s="256"/>
      <c r="K70" s="257"/>
      <c r="L70" s="258"/>
    </row>
    <row r="71" spans="10:12" x14ac:dyDescent="0.2">
      <c r="J71" s="256"/>
      <c r="K71" s="257"/>
      <c r="L71" s="258"/>
    </row>
    <row r="72" spans="10:12" x14ac:dyDescent="0.2">
      <c r="J72" s="256"/>
      <c r="K72" s="257"/>
      <c r="L72" s="258"/>
    </row>
    <row r="73" spans="10:12" x14ac:dyDescent="0.2">
      <c r="J73" s="256"/>
      <c r="K73" s="257"/>
      <c r="L73" s="258"/>
    </row>
    <row r="74" spans="10:12" x14ac:dyDescent="0.2">
      <c r="J74" s="256"/>
      <c r="K74" s="257"/>
      <c r="L74" s="258"/>
    </row>
    <row r="75" spans="10:12" x14ac:dyDescent="0.2">
      <c r="J75" s="256"/>
      <c r="K75" s="257"/>
      <c r="L75" s="258"/>
    </row>
    <row r="76" spans="10:12" x14ac:dyDescent="0.2">
      <c r="J76" s="256"/>
      <c r="K76" s="257"/>
      <c r="L76" s="258"/>
    </row>
    <row r="77" spans="10:12" x14ac:dyDescent="0.2">
      <c r="J77" s="256"/>
      <c r="K77" s="257"/>
      <c r="L77" s="258"/>
    </row>
    <row r="78" spans="10:12" x14ac:dyDescent="0.2">
      <c r="J78" s="256"/>
      <c r="K78" s="257"/>
      <c r="L78" s="258"/>
    </row>
    <row r="79" spans="10:12" x14ac:dyDescent="0.2">
      <c r="J79" s="256"/>
      <c r="K79" s="257"/>
      <c r="L79" s="258"/>
    </row>
    <row r="80" spans="10:12" x14ac:dyDescent="0.2">
      <c r="J80" s="256"/>
      <c r="K80" s="257"/>
      <c r="L80" s="258"/>
    </row>
    <row r="81" spans="10:12" x14ac:dyDescent="0.2">
      <c r="J81" s="256"/>
      <c r="K81" s="257"/>
      <c r="L81" s="258"/>
    </row>
    <row r="82" spans="10:12" x14ac:dyDescent="0.2">
      <c r="J82" s="256"/>
      <c r="K82" s="257"/>
      <c r="L82" s="258"/>
    </row>
    <row r="83" spans="10:12" x14ac:dyDescent="0.2">
      <c r="J83" s="259"/>
      <c r="K83" s="260"/>
      <c r="L83" s="261"/>
    </row>
  </sheetData>
  <mergeCells count="3">
    <mergeCell ref="D2:F2"/>
    <mergeCell ref="J34:L58"/>
    <mergeCell ref="J59:L83"/>
  </mergeCells>
  <pageMargins left="0.70866141732283472" right="0.70866141732283472" top="0.74803149606299213" bottom="0.74803149606299213" header="0.31496062992125984" footer="0.31496062992125984"/>
  <pageSetup paperSize="9" scale="81" orientation="portrait" r:id="rId1"/>
  <colBreaks count="1" manualBreakCount="1">
    <brk id="9" max="70"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P58"/>
  <sheetViews>
    <sheetView zoomScaleNormal="100" workbookViewId="0">
      <selection activeCell="D2" sqref="D2:F2"/>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62" t="s">
        <v>432</v>
      </c>
      <c r="E2" s="263"/>
      <c r="F2" s="264"/>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6" ht="13.5" x14ac:dyDescent="0.2">
      <c r="J33" s="48"/>
      <c r="K33" s="46" t="s">
        <v>1</v>
      </c>
      <c r="L33" s="77"/>
    </row>
    <row r="34" spans="10:16" x14ac:dyDescent="0.2">
      <c r="J34" s="235"/>
      <c r="K34" s="236"/>
      <c r="L34" s="237"/>
      <c r="M34" t="s">
        <v>181</v>
      </c>
      <c r="N34" t="s">
        <v>393</v>
      </c>
      <c r="O34" t="s">
        <v>248</v>
      </c>
    </row>
    <row r="35" spans="10:16" x14ac:dyDescent="0.2">
      <c r="J35" s="238"/>
      <c r="K35" s="239"/>
      <c r="L35" s="240"/>
      <c r="N35" t="s">
        <v>88</v>
      </c>
      <c r="O35" t="s">
        <v>223</v>
      </c>
      <c r="P35" t="s">
        <v>91</v>
      </c>
    </row>
    <row r="36" spans="10:16" x14ac:dyDescent="0.2">
      <c r="J36" s="238"/>
      <c r="K36" s="239"/>
      <c r="L36" s="240"/>
    </row>
    <row r="37" spans="10:16" x14ac:dyDescent="0.2">
      <c r="J37" s="238"/>
      <c r="K37" s="239"/>
      <c r="L37" s="240"/>
      <c r="O37" t="s">
        <v>98</v>
      </c>
    </row>
    <row r="38" spans="10:16" x14ac:dyDescent="0.2">
      <c r="J38" s="238"/>
      <c r="K38" s="239"/>
      <c r="L38" s="240"/>
    </row>
    <row r="39" spans="10:16" x14ac:dyDescent="0.2">
      <c r="J39" s="238"/>
      <c r="K39" s="239"/>
      <c r="L39" s="240"/>
      <c r="N39" t="s">
        <v>94</v>
      </c>
      <c r="O39" t="s">
        <v>246</v>
      </c>
      <c r="P39" t="s">
        <v>270</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row>
    <row r="44" spans="10:16" x14ac:dyDescent="0.2">
      <c r="J44" s="238"/>
      <c r="K44" s="239"/>
      <c r="L44" s="240"/>
    </row>
    <row r="45" spans="10:16" x14ac:dyDescent="0.2">
      <c r="J45" s="238"/>
      <c r="K45" s="239"/>
      <c r="L45" s="240"/>
    </row>
    <row r="46" spans="10:16" x14ac:dyDescent="0.2">
      <c r="J46" s="241"/>
      <c r="K46" s="242"/>
      <c r="L46" s="243"/>
    </row>
    <row r="47" spans="10:16" x14ac:dyDescent="0.2">
      <c r="J47" s="235"/>
      <c r="K47" s="236"/>
      <c r="L47" s="237"/>
    </row>
    <row r="48" spans="10:16"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honeticPr fontId="12" type="noConversion"/>
  <pageMargins left="0" right="0" top="0" bottom="0" header="0.31496062992125984" footer="0.31496062992125984"/>
  <pageSetup paperSize="9" scale="81" orientation="portrait" r:id="rId1"/>
  <colBreaks count="1" manualBreakCount="1">
    <brk id="9" max="13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8"/>
  <sheetViews>
    <sheetView zoomScaleNormal="100" workbookViewId="0">
      <selection activeCell="D2" sqref="D2:F2"/>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44" t="s">
        <v>443</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6" ht="13.5" x14ac:dyDescent="0.2">
      <c r="J33" s="48"/>
      <c r="K33" s="46" t="s">
        <v>1</v>
      </c>
      <c r="L33" s="77"/>
    </row>
    <row r="34" spans="10:16" x14ac:dyDescent="0.2">
      <c r="J34" s="235"/>
      <c r="K34" s="236"/>
      <c r="L34" s="237"/>
      <c r="M34" t="s">
        <v>181</v>
      </c>
      <c r="N34" t="s">
        <v>87</v>
      </c>
      <c r="O34" t="s">
        <v>105</v>
      </c>
    </row>
    <row r="35" spans="10:16" x14ac:dyDescent="0.2">
      <c r="J35" s="238"/>
      <c r="K35" s="239"/>
      <c r="L35" s="240"/>
      <c r="N35" t="s">
        <v>248</v>
      </c>
      <c r="O35" t="s">
        <v>223</v>
      </c>
      <c r="P35" t="s">
        <v>91</v>
      </c>
    </row>
    <row r="36" spans="10:16" x14ac:dyDescent="0.2">
      <c r="J36" s="238"/>
      <c r="K36" s="239"/>
      <c r="L36" s="240"/>
    </row>
    <row r="37" spans="10:16" x14ac:dyDescent="0.2">
      <c r="J37" s="238"/>
      <c r="K37" s="239"/>
      <c r="L37" s="240"/>
      <c r="O37" t="s">
        <v>393</v>
      </c>
    </row>
    <row r="38" spans="10:16" x14ac:dyDescent="0.2">
      <c r="J38" s="238"/>
      <c r="K38" s="239"/>
      <c r="L38" s="240"/>
    </row>
    <row r="39" spans="10:16" x14ac:dyDescent="0.2">
      <c r="J39" s="238"/>
      <c r="K39" s="239"/>
      <c r="L39" s="240"/>
      <c r="N39" t="s">
        <v>94</v>
      </c>
      <c r="O39" t="s">
        <v>183</v>
      </c>
      <c r="P39" t="s">
        <v>270</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row>
    <row r="44" spans="10:16" x14ac:dyDescent="0.2">
      <c r="J44" s="238"/>
      <c r="K44" s="239"/>
      <c r="L44" s="240"/>
    </row>
    <row r="45" spans="10:16" x14ac:dyDescent="0.2">
      <c r="J45" s="238"/>
      <c r="K45" s="239"/>
      <c r="L45" s="240"/>
    </row>
    <row r="46" spans="10:16" x14ac:dyDescent="0.2">
      <c r="J46" s="241"/>
      <c r="K46" s="242"/>
      <c r="L46" s="243"/>
    </row>
    <row r="47" spans="10:16" x14ac:dyDescent="0.2">
      <c r="J47" s="235"/>
      <c r="K47" s="236"/>
      <c r="L47" s="237"/>
    </row>
    <row r="48" spans="10:16"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honeticPr fontId="12" type="noConversion"/>
  <pageMargins left="0.70866141732283472" right="0.70866141732283472" top="0.74803149606299213" bottom="0.74803149606299213" header="0.31496062992125984" footer="0.31496062992125984"/>
  <pageSetup paperSize="9" scale="81" orientation="portrait" r:id="rId1"/>
  <rowBreaks count="1" manualBreakCount="1">
    <brk id="64" max="15" man="1"/>
  </rowBreaks>
  <colBreaks count="1" manualBreakCount="1">
    <brk id="9" max="12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E63"/>
  <sheetViews>
    <sheetView showZeros="0" tabSelected="1" zoomScale="80" zoomScaleNormal="80" zoomScaleSheetLayoutView="50" workbookViewId="0">
      <pane xSplit="2" topLeftCell="FH1" activePane="topRight" state="frozen"/>
      <selection pane="topRight" activeCell="GH23" sqref="GH23"/>
    </sheetView>
  </sheetViews>
  <sheetFormatPr defaultRowHeight="12.75" x14ac:dyDescent="0.2"/>
  <cols>
    <col min="1" max="1" width="3.28515625" style="6" customWidth="1"/>
    <col min="2" max="2" width="21.140625" style="31" bestFit="1" customWidth="1"/>
    <col min="3" max="3" width="5.28515625" style="6" customWidth="1"/>
    <col min="4" max="4" width="6.5703125" style="17" customWidth="1"/>
    <col min="5" max="5" width="6.5703125" style="6" customWidth="1"/>
    <col min="6" max="6" width="6.7109375" style="17" customWidth="1"/>
    <col min="7" max="7" width="7.5703125" style="6" customWidth="1"/>
    <col min="8" max="10" width="5.28515625" style="6" customWidth="1"/>
    <col min="11" max="11" width="5.140625" style="6" customWidth="1"/>
    <col min="12" max="12" width="6.5703125" style="6" customWidth="1"/>
    <col min="13" max="13" width="4.140625" style="6" customWidth="1"/>
    <col min="14" max="14" width="6" style="6" customWidth="1"/>
    <col min="15" max="28" width="4.140625" style="8" customWidth="1"/>
    <col min="29" max="29" width="10.42578125" style="8" customWidth="1"/>
    <col min="30" max="33" width="4.140625" style="8" customWidth="1"/>
    <col min="34" max="34" width="4.28515625" style="8" customWidth="1"/>
    <col min="35" max="48" width="4.140625" style="8" customWidth="1"/>
    <col min="49" max="49" width="4.42578125" style="8" customWidth="1"/>
    <col min="50" max="53" width="4.140625" style="8" customWidth="1"/>
    <col min="54" max="54" width="7.28515625" style="8" customWidth="1"/>
    <col min="55" max="58" width="4.140625" style="8" customWidth="1"/>
    <col min="59" max="59" width="4.5703125" style="8" customWidth="1"/>
    <col min="60" max="63" width="4.140625" style="8" customWidth="1"/>
    <col min="64" max="64" width="4.5703125" style="8" customWidth="1"/>
    <col min="65" max="73" width="4.140625" style="8" customWidth="1"/>
    <col min="74" max="74" width="7.140625" style="8" customWidth="1"/>
    <col min="75" max="78" width="4.140625" style="8" customWidth="1"/>
    <col min="79" max="79" width="4.28515625" style="8" customWidth="1"/>
    <col min="80" max="83" width="4.140625" style="8" customWidth="1"/>
    <col min="84" max="84" width="4.28515625" style="8" customWidth="1"/>
    <col min="85" max="88" width="4.140625" style="8" customWidth="1"/>
    <col min="89" max="89" width="10.28515625" style="8" customWidth="1"/>
    <col min="90" max="93" width="4.140625" style="8" customWidth="1"/>
    <col min="94" max="94" width="5.7109375" style="8" customWidth="1"/>
    <col min="95" max="98" width="4.140625" style="8" customWidth="1"/>
    <col min="99" max="99" width="5.42578125" style="8" customWidth="1"/>
    <col min="100" max="103" width="4.140625" style="8" customWidth="1"/>
    <col min="104" max="104" width="4.42578125" style="8" customWidth="1"/>
    <col min="105" max="108" width="4.140625" style="8" customWidth="1"/>
    <col min="109" max="109" width="3.7109375" style="8" customWidth="1"/>
    <col min="110" max="113" width="4.140625" style="8" customWidth="1"/>
    <col min="114" max="114" width="7.42578125" style="8" customWidth="1"/>
    <col min="115" max="118" width="4.140625" style="8" customWidth="1"/>
    <col min="119" max="119" width="4.28515625" style="8" customWidth="1"/>
    <col min="120" max="128" width="4.140625" style="8" customWidth="1"/>
    <col min="129" max="129" width="5.42578125" style="8" customWidth="1"/>
    <col min="130" max="133" width="4.140625" style="8" customWidth="1"/>
    <col min="134" max="134" width="4.7109375" style="8" customWidth="1"/>
    <col min="135" max="138" width="4.140625" style="8" customWidth="1"/>
    <col min="139" max="139" width="7" style="8" customWidth="1"/>
    <col min="140" max="143" width="4.140625" style="8" customWidth="1"/>
    <col min="144" max="144" width="5" style="8" customWidth="1"/>
    <col min="145" max="148" width="4.140625" style="8" customWidth="1"/>
    <col min="149" max="149" width="4.28515625" style="8" customWidth="1"/>
    <col min="150" max="153" width="4.140625" style="8" customWidth="1"/>
    <col min="154" max="154" width="8.5703125" style="8" customWidth="1"/>
    <col min="155" max="158" width="4.140625" style="8" customWidth="1"/>
    <col min="159" max="159" width="6.85546875" style="8" customWidth="1"/>
    <col min="160" max="163" width="4.140625" style="8" customWidth="1"/>
    <col min="164" max="164" width="6" style="8" customWidth="1"/>
    <col min="165" max="169" width="4.140625" style="8" customWidth="1"/>
    <col min="170" max="173" width="4.140625" style="30" customWidth="1"/>
    <col min="174" max="174" width="5.140625" style="30" customWidth="1"/>
    <col min="175" max="178" width="4.140625" style="8" customWidth="1"/>
    <col min="179" max="179" width="7.42578125" style="8" customWidth="1"/>
    <col min="180" max="183" width="4.140625" style="8" customWidth="1"/>
    <col min="184" max="184" width="11.140625" style="8" customWidth="1"/>
    <col min="185" max="188" width="4.140625" style="8" customWidth="1"/>
    <col min="189" max="189" width="7.7109375" style="8" customWidth="1"/>
    <col min="190" max="193" width="4.140625" style="30" customWidth="1"/>
    <col min="194" max="194" width="5.140625" style="30" customWidth="1"/>
    <col min="195" max="198" width="4.140625" style="8" customWidth="1"/>
    <col min="199" max="199" width="5.5703125" style="8" customWidth="1"/>
    <col min="200" max="16384" width="9.140625" style="12"/>
  </cols>
  <sheetData>
    <row r="1" spans="1:239" ht="15" thickBot="1" x14ac:dyDescent="0.25">
      <c r="O1" s="202" t="s">
        <v>14</v>
      </c>
      <c r="P1" s="202"/>
      <c r="Q1" s="202"/>
      <c r="R1" s="202"/>
      <c r="S1" s="202"/>
      <c r="T1" s="202" t="s">
        <v>14</v>
      </c>
      <c r="U1" s="202"/>
      <c r="V1" s="202"/>
      <c r="W1" s="202"/>
      <c r="X1" s="202"/>
      <c r="Y1" s="201" t="s">
        <v>46</v>
      </c>
      <c r="Z1" s="201"/>
      <c r="AA1" s="201"/>
      <c r="AB1" s="201"/>
      <c r="AC1" s="201"/>
      <c r="AD1" s="201" t="s">
        <v>46</v>
      </c>
      <c r="AE1" s="201"/>
      <c r="AF1" s="201"/>
      <c r="AG1" s="201"/>
      <c r="AH1" s="201"/>
      <c r="AI1" s="201" t="s">
        <v>46</v>
      </c>
      <c r="AJ1" s="201"/>
      <c r="AK1" s="201"/>
      <c r="AL1" s="201"/>
      <c r="AM1" s="201"/>
      <c r="AN1" s="207" t="s">
        <v>409</v>
      </c>
      <c r="AO1" s="207"/>
      <c r="AP1" s="207"/>
      <c r="AQ1" s="207"/>
      <c r="AR1" s="207"/>
      <c r="AS1" s="201" t="s">
        <v>46</v>
      </c>
      <c r="AT1" s="201"/>
      <c r="AU1" s="201"/>
      <c r="AV1" s="201"/>
      <c r="AW1" s="201"/>
      <c r="AX1" s="201" t="s">
        <v>46</v>
      </c>
      <c r="AY1" s="201"/>
      <c r="AZ1" s="201"/>
      <c r="BA1" s="201"/>
      <c r="BB1" s="201"/>
      <c r="BC1" s="207" t="s">
        <v>410</v>
      </c>
      <c r="BD1" s="207"/>
      <c r="BE1" s="207"/>
      <c r="BF1" s="207"/>
      <c r="BG1" s="207"/>
      <c r="BH1" s="201" t="s">
        <v>46</v>
      </c>
      <c r="BI1" s="201"/>
      <c r="BJ1" s="201"/>
      <c r="BK1" s="201"/>
      <c r="BL1" s="201"/>
      <c r="BM1" s="202" t="s">
        <v>14</v>
      </c>
      <c r="BN1" s="202"/>
      <c r="BO1" s="202"/>
      <c r="BP1" s="202"/>
      <c r="BQ1" s="202"/>
      <c r="BR1" s="206" t="s">
        <v>148</v>
      </c>
      <c r="BS1" s="206"/>
      <c r="BT1" s="206"/>
      <c r="BU1" s="206"/>
      <c r="BV1" s="206"/>
      <c r="BW1" s="201" t="s">
        <v>46</v>
      </c>
      <c r="BX1" s="201"/>
      <c r="BY1" s="201"/>
      <c r="BZ1" s="201"/>
      <c r="CA1" s="201"/>
      <c r="CB1" s="201" t="s">
        <v>46</v>
      </c>
      <c r="CC1" s="201"/>
      <c r="CD1" s="201"/>
      <c r="CE1" s="201"/>
      <c r="CF1" s="201"/>
      <c r="CG1" s="201" t="s">
        <v>46</v>
      </c>
      <c r="CH1" s="201"/>
      <c r="CI1" s="201"/>
      <c r="CJ1" s="201"/>
      <c r="CK1" s="201"/>
      <c r="CL1" s="201" t="s">
        <v>46</v>
      </c>
      <c r="CM1" s="201"/>
      <c r="CN1" s="201"/>
      <c r="CO1" s="201"/>
      <c r="CP1" s="201"/>
      <c r="CQ1" s="201" t="s">
        <v>46</v>
      </c>
      <c r="CR1" s="201"/>
      <c r="CS1" s="201"/>
      <c r="CT1" s="201"/>
      <c r="CU1" s="201"/>
      <c r="CV1" s="206" t="s">
        <v>148</v>
      </c>
      <c r="CW1" s="206"/>
      <c r="CX1" s="206"/>
      <c r="CY1" s="206"/>
      <c r="CZ1" s="206"/>
      <c r="DA1" s="203" t="s">
        <v>236</v>
      </c>
      <c r="DB1" s="204"/>
      <c r="DC1" s="204"/>
      <c r="DD1" s="204"/>
      <c r="DE1" s="205"/>
      <c r="DF1" s="202" t="s">
        <v>14</v>
      </c>
      <c r="DG1" s="202"/>
      <c r="DH1" s="202"/>
      <c r="DI1" s="202"/>
      <c r="DJ1" s="202"/>
      <c r="DK1" s="201" t="s">
        <v>46</v>
      </c>
      <c r="DL1" s="201"/>
      <c r="DM1" s="201"/>
      <c r="DN1" s="201"/>
      <c r="DO1" s="201"/>
      <c r="DP1" s="201" t="s">
        <v>46</v>
      </c>
      <c r="DQ1" s="201"/>
      <c r="DR1" s="201"/>
      <c r="DS1" s="201"/>
      <c r="DT1" s="201"/>
      <c r="DU1" s="201" t="s">
        <v>46</v>
      </c>
      <c r="DV1" s="201"/>
      <c r="DW1" s="201"/>
      <c r="DX1" s="201"/>
      <c r="DY1" s="201"/>
      <c r="DZ1" s="201" t="s">
        <v>46</v>
      </c>
      <c r="EA1" s="201"/>
      <c r="EB1" s="201"/>
      <c r="EC1" s="201"/>
      <c r="ED1" s="201"/>
      <c r="EE1" s="206" t="s">
        <v>233</v>
      </c>
      <c r="EF1" s="206"/>
      <c r="EG1" s="206"/>
      <c r="EH1" s="206"/>
      <c r="EI1" s="206"/>
      <c r="EJ1" s="201" t="s">
        <v>46</v>
      </c>
      <c r="EK1" s="201"/>
      <c r="EL1" s="201"/>
      <c r="EM1" s="201"/>
      <c r="EN1" s="201"/>
      <c r="EO1" s="203" t="s">
        <v>503</v>
      </c>
      <c r="EP1" s="204"/>
      <c r="EQ1" s="204"/>
      <c r="ER1" s="204"/>
      <c r="ES1" s="205"/>
      <c r="ET1" s="206" t="s">
        <v>235</v>
      </c>
      <c r="EU1" s="206"/>
      <c r="EV1" s="206"/>
      <c r="EW1" s="206"/>
      <c r="EX1" s="206"/>
      <c r="EY1" s="203" t="s">
        <v>535</v>
      </c>
      <c r="EZ1" s="204"/>
      <c r="FA1" s="204"/>
      <c r="FB1" s="204"/>
      <c r="FC1" s="205"/>
      <c r="FD1" s="206" t="s">
        <v>542</v>
      </c>
      <c r="FE1" s="206"/>
      <c r="FF1" s="206"/>
      <c r="FG1" s="206"/>
      <c r="FH1" s="206"/>
      <c r="FI1" s="201" t="s">
        <v>239</v>
      </c>
      <c r="FJ1" s="201"/>
      <c r="FK1" s="201"/>
      <c r="FL1" s="201"/>
      <c r="FM1" s="201"/>
      <c r="FN1" s="201" t="s">
        <v>240</v>
      </c>
      <c r="FO1" s="201"/>
      <c r="FP1" s="201"/>
      <c r="FQ1" s="201"/>
      <c r="FR1" s="201"/>
      <c r="FS1" s="202" t="s">
        <v>14</v>
      </c>
      <c r="FT1" s="202"/>
      <c r="FU1" s="202"/>
      <c r="FV1" s="202"/>
      <c r="FW1" s="202"/>
      <c r="FX1" s="201" t="s">
        <v>241</v>
      </c>
      <c r="FY1" s="201"/>
      <c r="FZ1" s="201"/>
      <c r="GA1" s="201"/>
      <c r="GB1" s="201"/>
      <c r="GC1" s="227" t="s">
        <v>583</v>
      </c>
      <c r="GD1" s="227"/>
      <c r="GE1" s="227"/>
      <c r="GF1" s="227"/>
      <c r="GG1" s="227"/>
      <c r="GH1" s="227" t="s">
        <v>583</v>
      </c>
      <c r="GI1" s="227"/>
      <c r="GJ1" s="227"/>
      <c r="GK1" s="227"/>
      <c r="GL1" s="227"/>
      <c r="GM1" s="227" t="s">
        <v>583</v>
      </c>
      <c r="GN1" s="227"/>
      <c r="GO1" s="227"/>
      <c r="GP1" s="227"/>
      <c r="GQ1" s="227"/>
    </row>
    <row r="2" spans="1:239" s="11" customFormat="1" ht="12.75" customHeight="1" x14ac:dyDescent="0.2">
      <c r="A2" s="215" t="s">
        <v>32</v>
      </c>
      <c r="B2" s="219" t="s">
        <v>2</v>
      </c>
      <c r="C2" s="217" t="s">
        <v>19</v>
      </c>
      <c r="D2" s="220" t="s">
        <v>35</v>
      </c>
      <c r="E2" s="217" t="s">
        <v>6</v>
      </c>
      <c r="F2" s="220" t="s">
        <v>7</v>
      </c>
      <c r="G2" s="217" t="s">
        <v>49</v>
      </c>
      <c r="H2" s="217" t="s">
        <v>50</v>
      </c>
      <c r="I2" s="217" t="s">
        <v>28</v>
      </c>
      <c r="J2" s="217" t="s">
        <v>29</v>
      </c>
      <c r="K2" s="217" t="s">
        <v>15</v>
      </c>
      <c r="L2" s="217" t="s">
        <v>8</v>
      </c>
      <c r="M2" s="217" t="s">
        <v>76</v>
      </c>
      <c r="N2" s="217" t="s">
        <v>9</v>
      </c>
      <c r="O2" s="184">
        <v>42620</v>
      </c>
      <c r="P2" s="185"/>
      <c r="Q2" s="185"/>
      <c r="R2" s="185"/>
      <c r="S2" s="185"/>
      <c r="T2" s="184">
        <v>42628</v>
      </c>
      <c r="U2" s="185"/>
      <c r="V2" s="185"/>
      <c r="W2" s="185"/>
      <c r="X2" s="185"/>
      <c r="Y2" s="184">
        <v>42633</v>
      </c>
      <c r="Z2" s="185"/>
      <c r="AA2" s="185"/>
      <c r="AB2" s="185"/>
      <c r="AC2" s="185"/>
      <c r="AD2" s="184">
        <v>42639</v>
      </c>
      <c r="AE2" s="185"/>
      <c r="AF2" s="185"/>
      <c r="AG2" s="185"/>
      <c r="AH2" s="185"/>
      <c r="AI2" s="184">
        <v>42646</v>
      </c>
      <c r="AJ2" s="185"/>
      <c r="AK2" s="185"/>
      <c r="AL2" s="185"/>
      <c r="AM2" s="185"/>
      <c r="AN2" s="184">
        <v>42649</v>
      </c>
      <c r="AO2" s="185"/>
      <c r="AP2" s="185"/>
      <c r="AQ2" s="185"/>
      <c r="AR2" s="185"/>
      <c r="AS2" s="184">
        <v>42660</v>
      </c>
      <c r="AT2" s="185"/>
      <c r="AU2" s="185"/>
      <c r="AV2" s="185"/>
      <c r="AW2" s="185"/>
      <c r="AX2" s="184">
        <v>42676</v>
      </c>
      <c r="AY2" s="185"/>
      <c r="AZ2" s="185"/>
      <c r="BA2" s="185"/>
      <c r="BB2" s="185"/>
      <c r="BC2" s="184">
        <v>42691</v>
      </c>
      <c r="BD2" s="185"/>
      <c r="BE2" s="185"/>
      <c r="BF2" s="185"/>
      <c r="BG2" s="185"/>
      <c r="BH2" s="184">
        <v>42705</v>
      </c>
      <c r="BI2" s="185"/>
      <c r="BJ2" s="185"/>
      <c r="BK2" s="185"/>
      <c r="BL2" s="185"/>
      <c r="BM2" s="184">
        <v>42758</v>
      </c>
      <c r="BN2" s="185"/>
      <c r="BO2" s="185"/>
      <c r="BP2" s="185"/>
      <c r="BQ2" s="185"/>
      <c r="BR2" s="184">
        <v>42772</v>
      </c>
      <c r="BS2" s="185"/>
      <c r="BT2" s="185"/>
      <c r="BU2" s="185"/>
      <c r="BV2" s="185"/>
      <c r="BW2" s="184">
        <v>42779</v>
      </c>
      <c r="BX2" s="185"/>
      <c r="BY2" s="185"/>
      <c r="BZ2" s="185"/>
      <c r="CA2" s="185"/>
      <c r="CB2" s="184">
        <v>42784</v>
      </c>
      <c r="CC2" s="185"/>
      <c r="CD2" s="185"/>
      <c r="CE2" s="185"/>
      <c r="CF2" s="185"/>
      <c r="CG2" s="184">
        <v>42789</v>
      </c>
      <c r="CH2" s="185"/>
      <c r="CI2" s="185"/>
      <c r="CJ2" s="185"/>
      <c r="CK2" s="185"/>
      <c r="CL2" s="184">
        <v>42803</v>
      </c>
      <c r="CM2" s="185"/>
      <c r="CN2" s="185"/>
      <c r="CO2" s="185"/>
      <c r="CP2" s="185"/>
      <c r="CQ2" s="184">
        <v>42810</v>
      </c>
      <c r="CR2" s="185"/>
      <c r="CS2" s="185"/>
      <c r="CT2" s="185"/>
      <c r="CU2" s="185"/>
      <c r="CV2" s="184">
        <v>42814</v>
      </c>
      <c r="CW2" s="185"/>
      <c r="CX2" s="185"/>
      <c r="CY2" s="185"/>
      <c r="CZ2" s="185"/>
      <c r="DA2" s="184">
        <v>42817</v>
      </c>
      <c r="DB2" s="185"/>
      <c r="DC2" s="185"/>
      <c r="DD2" s="185"/>
      <c r="DE2" s="185"/>
      <c r="DF2" s="184">
        <v>42819</v>
      </c>
      <c r="DG2" s="185"/>
      <c r="DH2" s="185"/>
      <c r="DI2" s="185"/>
      <c r="DJ2" s="185"/>
      <c r="DK2" s="184">
        <v>42824</v>
      </c>
      <c r="DL2" s="185"/>
      <c r="DM2" s="185"/>
      <c r="DN2" s="185"/>
      <c r="DO2" s="185"/>
      <c r="DP2" s="184">
        <v>42828</v>
      </c>
      <c r="DQ2" s="185"/>
      <c r="DR2" s="185"/>
      <c r="DS2" s="185"/>
      <c r="DT2" s="185"/>
      <c r="DU2" s="184">
        <v>42835</v>
      </c>
      <c r="DV2" s="185"/>
      <c r="DW2" s="185"/>
      <c r="DX2" s="185"/>
      <c r="DY2" s="185"/>
      <c r="DZ2" s="184">
        <v>42843</v>
      </c>
      <c r="EA2" s="185"/>
      <c r="EB2" s="185"/>
      <c r="EC2" s="185"/>
      <c r="ED2" s="185"/>
      <c r="EE2" s="184">
        <v>42849</v>
      </c>
      <c r="EF2" s="185"/>
      <c r="EG2" s="185"/>
      <c r="EH2" s="185"/>
      <c r="EI2" s="185"/>
      <c r="EJ2" s="184">
        <v>42852</v>
      </c>
      <c r="EK2" s="185"/>
      <c r="EL2" s="185"/>
      <c r="EM2" s="185"/>
      <c r="EN2" s="185"/>
      <c r="EO2" s="184">
        <v>42859</v>
      </c>
      <c r="EP2" s="185"/>
      <c r="EQ2" s="185"/>
      <c r="ER2" s="185"/>
      <c r="ES2" s="185"/>
      <c r="ET2" s="184">
        <v>42865</v>
      </c>
      <c r="EU2" s="185"/>
      <c r="EV2" s="185"/>
      <c r="EW2" s="185"/>
      <c r="EX2" s="185"/>
      <c r="EY2" s="184">
        <v>42870</v>
      </c>
      <c r="EZ2" s="185"/>
      <c r="FA2" s="185"/>
      <c r="FB2" s="185"/>
      <c r="FC2" s="185"/>
      <c r="FD2" s="184">
        <v>42878</v>
      </c>
      <c r="FE2" s="185"/>
      <c r="FF2" s="185"/>
      <c r="FG2" s="185"/>
      <c r="FH2" s="185"/>
      <c r="FI2" s="184">
        <v>42884</v>
      </c>
      <c r="FJ2" s="185"/>
      <c r="FK2" s="185"/>
      <c r="FL2" s="185"/>
      <c r="FM2" s="185"/>
      <c r="FN2" s="184">
        <v>42892</v>
      </c>
      <c r="FO2" s="185"/>
      <c r="FP2" s="185"/>
      <c r="FQ2" s="185"/>
      <c r="FR2" s="185"/>
      <c r="FS2" s="184">
        <v>42896</v>
      </c>
      <c r="FT2" s="185"/>
      <c r="FU2" s="185"/>
      <c r="FV2" s="185"/>
      <c r="FW2" s="185"/>
      <c r="FX2" s="184">
        <v>42901</v>
      </c>
      <c r="FY2" s="185"/>
      <c r="FZ2" s="185"/>
      <c r="GA2" s="185"/>
      <c r="GB2" s="185"/>
      <c r="GC2" s="184">
        <v>42929</v>
      </c>
      <c r="GD2" s="185"/>
      <c r="GE2" s="185"/>
      <c r="GF2" s="185"/>
      <c r="GG2" s="185"/>
      <c r="GH2" s="184">
        <v>42930</v>
      </c>
      <c r="GI2" s="185"/>
      <c r="GJ2" s="185"/>
      <c r="GK2" s="185"/>
      <c r="GL2" s="185"/>
      <c r="GM2" s="184">
        <v>42931</v>
      </c>
      <c r="GN2" s="185"/>
      <c r="GO2" s="185"/>
      <c r="GP2" s="185"/>
      <c r="GQ2" s="185"/>
    </row>
    <row r="3" spans="1:239" s="11" customFormat="1" ht="33" customHeight="1" x14ac:dyDescent="0.2">
      <c r="A3" s="216"/>
      <c r="B3" s="193"/>
      <c r="C3" s="218"/>
      <c r="D3" s="221"/>
      <c r="E3" s="218"/>
      <c r="F3" s="221"/>
      <c r="G3" s="218"/>
      <c r="H3" s="218"/>
      <c r="I3" s="218"/>
      <c r="J3" s="218"/>
      <c r="K3" s="218" t="s">
        <v>3</v>
      </c>
      <c r="L3" s="218" t="s">
        <v>4</v>
      </c>
      <c r="M3" s="218" t="s">
        <v>4</v>
      </c>
      <c r="N3" s="218"/>
      <c r="O3" s="196" t="s">
        <v>293</v>
      </c>
      <c r="P3" s="197"/>
      <c r="Q3" s="197"/>
      <c r="R3" s="197"/>
      <c r="S3" s="197"/>
      <c r="T3" s="196" t="s">
        <v>308</v>
      </c>
      <c r="U3" s="197"/>
      <c r="V3" s="197"/>
      <c r="W3" s="197"/>
      <c r="X3" s="197"/>
      <c r="Y3" s="189" t="s">
        <v>317</v>
      </c>
      <c r="Z3" s="190"/>
      <c r="AA3" s="190"/>
      <c r="AB3" s="190"/>
      <c r="AC3" s="190"/>
      <c r="AD3" s="189" t="s">
        <v>334</v>
      </c>
      <c r="AE3" s="190"/>
      <c r="AF3" s="190"/>
      <c r="AG3" s="190"/>
      <c r="AH3" s="190"/>
      <c r="AI3" s="189" t="s">
        <v>341</v>
      </c>
      <c r="AJ3" s="190"/>
      <c r="AK3" s="190"/>
      <c r="AL3" s="190"/>
      <c r="AM3" s="190"/>
      <c r="AN3" s="211" t="s">
        <v>352</v>
      </c>
      <c r="AO3" s="212"/>
      <c r="AP3" s="212"/>
      <c r="AQ3" s="212"/>
      <c r="AR3" s="212"/>
      <c r="AS3" s="189" t="s">
        <v>361</v>
      </c>
      <c r="AT3" s="190"/>
      <c r="AU3" s="190"/>
      <c r="AV3" s="190"/>
      <c r="AW3" s="190"/>
      <c r="AX3" s="189" t="s">
        <v>397</v>
      </c>
      <c r="AY3" s="190"/>
      <c r="AZ3" s="190"/>
      <c r="BA3" s="190"/>
      <c r="BB3" s="190"/>
      <c r="BC3" s="211" t="s">
        <v>413</v>
      </c>
      <c r="BD3" s="212"/>
      <c r="BE3" s="212"/>
      <c r="BF3" s="212"/>
      <c r="BG3" s="212"/>
      <c r="BH3" s="189" t="s">
        <v>417</v>
      </c>
      <c r="BI3" s="190"/>
      <c r="BJ3" s="190"/>
      <c r="BK3" s="190"/>
      <c r="BL3" s="190"/>
      <c r="BM3" s="196" t="s">
        <v>430</v>
      </c>
      <c r="BN3" s="197"/>
      <c r="BO3" s="197"/>
      <c r="BP3" s="197"/>
      <c r="BQ3" s="197"/>
      <c r="BR3" s="213" t="s">
        <v>434</v>
      </c>
      <c r="BS3" s="214"/>
      <c r="BT3" s="214"/>
      <c r="BU3" s="214"/>
      <c r="BV3" s="214"/>
      <c r="BW3" s="189" t="s">
        <v>447</v>
      </c>
      <c r="BX3" s="190"/>
      <c r="BY3" s="190"/>
      <c r="BZ3" s="190"/>
      <c r="CA3" s="190"/>
      <c r="CB3" s="189" t="s">
        <v>452</v>
      </c>
      <c r="CC3" s="190"/>
      <c r="CD3" s="190"/>
      <c r="CE3" s="190"/>
      <c r="CF3" s="190"/>
      <c r="CG3" s="189" t="s">
        <v>461</v>
      </c>
      <c r="CH3" s="190"/>
      <c r="CI3" s="190"/>
      <c r="CJ3" s="190"/>
      <c r="CK3" s="190"/>
      <c r="CL3" s="189" t="s">
        <v>469</v>
      </c>
      <c r="CM3" s="190"/>
      <c r="CN3" s="190"/>
      <c r="CO3" s="190"/>
      <c r="CP3" s="190"/>
      <c r="CQ3" s="189" t="s">
        <v>478</v>
      </c>
      <c r="CR3" s="190"/>
      <c r="CS3" s="190"/>
      <c r="CT3" s="190"/>
      <c r="CU3" s="190"/>
      <c r="CV3" s="213" t="s">
        <v>492</v>
      </c>
      <c r="CW3" s="214"/>
      <c r="CX3" s="214"/>
      <c r="CY3" s="214"/>
      <c r="CZ3" s="214"/>
      <c r="DA3" s="208" t="s">
        <v>496</v>
      </c>
      <c r="DB3" s="209"/>
      <c r="DC3" s="209"/>
      <c r="DD3" s="209"/>
      <c r="DE3" s="210"/>
      <c r="DF3" s="196" t="s">
        <v>506</v>
      </c>
      <c r="DG3" s="197"/>
      <c r="DH3" s="197"/>
      <c r="DI3" s="197"/>
      <c r="DJ3" s="197"/>
      <c r="DK3" s="189" t="s">
        <v>510</v>
      </c>
      <c r="DL3" s="190"/>
      <c r="DM3" s="190"/>
      <c r="DN3" s="190"/>
      <c r="DO3" s="190"/>
      <c r="DP3" s="189" t="s">
        <v>516</v>
      </c>
      <c r="DQ3" s="190"/>
      <c r="DR3" s="190"/>
      <c r="DS3" s="190"/>
      <c r="DT3" s="190"/>
      <c r="DU3" s="189" t="s">
        <v>524</v>
      </c>
      <c r="DV3" s="190"/>
      <c r="DW3" s="190"/>
      <c r="DX3" s="190"/>
      <c r="DY3" s="190"/>
      <c r="DZ3" s="189" t="s">
        <v>528</v>
      </c>
      <c r="EA3" s="190"/>
      <c r="EB3" s="190"/>
      <c r="EC3" s="190"/>
      <c r="ED3" s="190"/>
      <c r="EE3" s="198" t="s">
        <v>536</v>
      </c>
      <c r="EF3" s="199"/>
      <c r="EG3" s="199"/>
      <c r="EH3" s="199"/>
      <c r="EI3" s="200"/>
      <c r="EJ3" s="189" t="s">
        <v>547</v>
      </c>
      <c r="EK3" s="190"/>
      <c r="EL3" s="190"/>
      <c r="EM3" s="190"/>
      <c r="EN3" s="190"/>
      <c r="EO3" s="208" t="s">
        <v>554</v>
      </c>
      <c r="EP3" s="209"/>
      <c r="EQ3" s="209"/>
      <c r="ER3" s="209"/>
      <c r="ES3" s="210"/>
      <c r="ET3" s="198" t="s">
        <v>566</v>
      </c>
      <c r="EU3" s="199"/>
      <c r="EV3" s="199"/>
      <c r="EW3" s="199"/>
      <c r="EX3" s="200"/>
      <c r="EY3" s="208" t="s">
        <v>569</v>
      </c>
      <c r="EZ3" s="209"/>
      <c r="FA3" s="209"/>
      <c r="FB3" s="209"/>
      <c r="FC3" s="210"/>
      <c r="FD3" s="198" t="s">
        <v>577</v>
      </c>
      <c r="FE3" s="199"/>
      <c r="FF3" s="199"/>
      <c r="FG3" s="199"/>
      <c r="FH3" s="200"/>
      <c r="FI3" s="189" t="s">
        <v>586</v>
      </c>
      <c r="FJ3" s="190"/>
      <c r="FK3" s="190"/>
      <c r="FL3" s="190"/>
      <c r="FM3" s="190"/>
      <c r="FN3" s="189" t="s">
        <v>596</v>
      </c>
      <c r="FO3" s="190"/>
      <c r="FP3" s="190"/>
      <c r="FQ3" s="190"/>
      <c r="FR3" s="190"/>
      <c r="FS3" s="196" t="s">
        <v>601</v>
      </c>
      <c r="FT3" s="197"/>
      <c r="FU3" s="197"/>
      <c r="FV3" s="197"/>
      <c r="FW3" s="197"/>
      <c r="FX3" s="189" t="s">
        <v>605</v>
      </c>
      <c r="FY3" s="190"/>
      <c r="FZ3" s="190"/>
      <c r="GA3" s="190"/>
      <c r="GB3" s="190"/>
      <c r="GC3" s="228" t="s">
        <v>607</v>
      </c>
      <c r="GD3" s="229"/>
      <c r="GE3" s="229"/>
      <c r="GF3" s="229"/>
      <c r="GG3" s="229"/>
      <c r="GH3" s="228" t="s">
        <v>611</v>
      </c>
      <c r="GI3" s="229"/>
      <c r="GJ3" s="229"/>
      <c r="GK3" s="229"/>
      <c r="GL3" s="229"/>
      <c r="GM3" s="228" t="s">
        <v>612</v>
      </c>
      <c r="GN3" s="229"/>
      <c r="GO3" s="229"/>
      <c r="GP3" s="229"/>
      <c r="GQ3" s="229"/>
    </row>
    <row r="4" spans="1:239" s="11" customFormat="1" ht="49.5" customHeight="1" x14ac:dyDescent="0.2">
      <c r="A4" s="216"/>
      <c r="B4" s="193"/>
      <c r="C4" s="218"/>
      <c r="D4" s="221"/>
      <c r="E4" s="218"/>
      <c r="F4" s="221"/>
      <c r="G4" s="218"/>
      <c r="H4" s="218"/>
      <c r="I4" s="218"/>
      <c r="J4" s="218"/>
      <c r="K4" s="218"/>
      <c r="L4" s="218"/>
      <c r="M4" s="218"/>
      <c r="N4" s="218"/>
      <c r="O4" s="24" t="s">
        <v>5</v>
      </c>
      <c r="P4" s="23" t="s">
        <v>16</v>
      </c>
      <c r="Q4" s="23" t="s">
        <v>10</v>
      </c>
      <c r="R4" s="23" t="s">
        <v>11</v>
      </c>
      <c r="S4" s="23" t="s">
        <v>12</v>
      </c>
      <c r="T4" s="24" t="s">
        <v>5</v>
      </c>
      <c r="U4" s="23" t="s">
        <v>16</v>
      </c>
      <c r="V4" s="23" t="s">
        <v>10</v>
      </c>
      <c r="W4" s="23" t="s">
        <v>11</v>
      </c>
      <c r="X4" s="23" t="s">
        <v>12</v>
      </c>
      <c r="Y4" s="24" t="s">
        <v>5</v>
      </c>
      <c r="Z4" s="23" t="s">
        <v>16</v>
      </c>
      <c r="AA4" s="23" t="s">
        <v>10</v>
      </c>
      <c r="AB4" s="23" t="s">
        <v>11</v>
      </c>
      <c r="AC4" s="23" t="s">
        <v>12</v>
      </c>
      <c r="AD4" s="24" t="s">
        <v>5</v>
      </c>
      <c r="AE4" s="23" t="s">
        <v>16</v>
      </c>
      <c r="AF4" s="23" t="s">
        <v>10</v>
      </c>
      <c r="AG4" s="23" t="s">
        <v>11</v>
      </c>
      <c r="AH4" s="23" t="s">
        <v>12</v>
      </c>
      <c r="AI4" s="24" t="s">
        <v>5</v>
      </c>
      <c r="AJ4" s="23" t="s">
        <v>16</v>
      </c>
      <c r="AK4" s="23" t="s">
        <v>10</v>
      </c>
      <c r="AL4" s="23" t="s">
        <v>11</v>
      </c>
      <c r="AM4" s="23" t="s">
        <v>12</v>
      </c>
      <c r="AN4" s="24" t="s">
        <v>5</v>
      </c>
      <c r="AO4" s="23" t="s">
        <v>16</v>
      </c>
      <c r="AP4" s="23" t="s">
        <v>10</v>
      </c>
      <c r="AQ4" s="23" t="s">
        <v>11</v>
      </c>
      <c r="AR4" s="23" t="s">
        <v>12</v>
      </c>
      <c r="AS4" s="24" t="s">
        <v>5</v>
      </c>
      <c r="AT4" s="23" t="s">
        <v>16</v>
      </c>
      <c r="AU4" s="23" t="s">
        <v>10</v>
      </c>
      <c r="AV4" s="23" t="s">
        <v>11</v>
      </c>
      <c r="AW4" s="23" t="s">
        <v>12</v>
      </c>
      <c r="AX4" s="24" t="s">
        <v>5</v>
      </c>
      <c r="AY4" s="23" t="s">
        <v>16</v>
      </c>
      <c r="AZ4" s="23" t="s">
        <v>10</v>
      </c>
      <c r="BA4" s="23" t="s">
        <v>11</v>
      </c>
      <c r="BB4" s="23" t="s">
        <v>12</v>
      </c>
      <c r="BC4" s="24" t="s">
        <v>5</v>
      </c>
      <c r="BD4" s="23" t="s">
        <v>16</v>
      </c>
      <c r="BE4" s="23" t="s">
        <v>10</v>
      </c>
      <c r="BF4" s="23" t="s">
        <v>11</v>
      </c>
      <c r="BG4" s="23" t="s">
        <v>12</v>
      </c>
      <c r="BH4" s="24" t="s">
        <v>5</v>
      </c>
      <c r="BI4" s="23" t="s">
        <v>16</v>
      </c>
      <c r="BJ4" s="23" t="s">
        <v>10</v>
      </c>
      <c r="BK4" s="23" t="s">
        <v>11</v>
      </c>
      <c r="BL4" s="23" t="s">
        <v>12</v>
      </c>
      <c r="BM4" s="24" t="s">
        <v>5</v>
      </c>
      <c r="BN4" s="156" t="s">
        <v>16</v>
      </c>
      <c r="BO4" s="156" t="s">
        <v>10</v>
      </c>
      <c r="BP4" s="156" t="s">
        <v>11</v>
      </c>
      <c r="BQ4" s="156" t="s">
        <v>12</v>
      </c>
      <c r="BR4" s="24" t="s">
        <v>5</v>
      </c>
      <c r="BS4" s="23" t="s">
        <v>16</v>
      </c>
      <c r="BT4" s="23" t="s">
        <v>10</v>
      </c>
      <c r="BU4" s="23" t="s">
        <v>11</v>
      </c>
      <c r="BV4" s="23" t="s">
        <v>12</v>
      </c>
      <c r="BW4" s="24" t="s">
        <v>5</v>
      </c>
      <c r="BX4" s="23" t="s">
        <v>16</v>
      </c>
      <c r="BY4" s="23" t="s">
        <v>10</v>
      </c>
      <c r="BZ4" s="23" t="s">
        <v>11</v>
      </c>
      <c r="CA4" s="23" t="s">
        <v>12</v>
      </c>
      <c r="CB4" s="24" t="s">
        <v>5</v>
      </c>
      <c r="CC4" s="23" t="s">
        <v>16</v>
      </c>
      <c r="CD4" s="23" t="s">
        <v>10</v>
      </c>
      <c r="CE4" s="23" t="s">
        <v>11</v>
      </c>
      <c r="CF4" s="23" t="s">
        <v>12</v>
      </c>
      <c r="CG4" s="24" t="s">
        <v>5</v>
      </c>
      <c r="CH4" s="23" t="s">
        <v>16</v>
      </c>
      <c r="CI4" s="23" t="s">
        <v>10</v>
      </c>
      <c r="CJ4" s="23" t="s">
        <v>11</v>
      </c>
      <c r="CK4" s="23" t="s">
        <v>12</v>
      </c>
      <c r="CL4" s="24" t="s">
        <v>5</v>
      </c>
      <c r="CM4" s="23" t="s">
        <v>16</v>
      </c>
      <c r="CN4" s="23" t="s">
        <v>10</v>
      </c>
      <c r="CO4" s="23" t="s">
        <v>11</v>
      </c>
      <c r="CP4" s="23" t="s">
        <v>12</v>
      </c>
      <c r="CQ4" s="24" t="s">
        <v>5</v>
      </c>
      <c r="CR4" s="23" t="s">
        <v>16</v>
      </c>
      <c r="CS4" s="23" t="s">
        <v>10</v>
      </c>
      <c r="CT4" s="23" t="s">
        <v>11</v>
      </c>
      <c r="CU4" s="23" t="s">
        <v>12</v>
      </c>
      <c r="CV4" s="24" t="s">
        <v>5</v>
      </c>
      <c r="CW4" s="23" t="s">
        <v>16</v>
      </c>
      <c r="CX4" s="23" t="s">
        <v>10</v>
      </c>
      <c r="CY4" s="23" t="s">
        <v>11</v>
      </c>
      <c r="CZ4" s="23" t="s">
        <v>12</v>
      </c>
      <c r="DA4" s="24" t="s">
        <v>5</v>
      </c>
      <c r="DB4" s="106" t="s">
        <v>16</v>
      </c>
      <c r="DC4" s="106" t="s">
        <v>10</v>
      </c>
      <c r="DD4" s="106" t="s">
        <v>11</v>
      </c>
      <c r="DE4" s="106" t="s">
        <v>12</v>
      </c>
      <c r="DF4" s="24" t="s">
        <v>5</v>
      </c>
      <c r="DG4" s="23" t="s">
        <v>16</v>
      </c>
      <c r="DH4" s="23" t="s">
        <v>10</v>
      </c>
      <c r="DI4" s="23" t="s">
        <v>11</v>
      </c>
      <c r="DJ4" s="25" t="s">
        <v>12</v>
      </c>
      <c r="DK4" s="24" t="s">
        <v>5</v>
      </c>
      <c r="DL4" s="23" t="s">
        <v>16</v>
      </c>
      <c r="DM4" s="23" t="s">
        <v>10</v>
      </c>
      <c r="DN4" s="23" t="s">
        <v>11</v>
      </c>
      <c r="DO4" s="23" t="s">
        <v>12</v>
      </c>
      <c r="DP4" s="24" t="s">
        <v>5</v>
      </c>
      <c r="DQ4" s="23" t="s">
        <v>16</v>
      </c>
      <c r="DR4" s="23" t="s">
        <v>10</v>
      </c>
      <c r="DS4" s="23" t="s">
        <v>11</v>
      </c>
      <c r="DT4" s="25" t="s">
        <v>12</v>
      </c>
      <c r="DU4" s="24" t="s">
        <v>5</v>
      </c>
      <c r="DV4" s="23" t="s">
        <v>16</v>
      </c>
      <c r="DW4" s="23" t="s">
        <v>10</v>
      </c>
      <c r="DX4" s="23" t="s">
        <v>11</v>
      </c>
      <c r="DY4" s="25" t="s">
        <v>12</v>
      </c>
      <c r="DZ4" s="26" t="s">
        <v>5</v>
      </c>
      <c r="EA4" s="27" t="s">
        <v>16</v>
      </c>
      <c r="EB4" s="27" t="s">
        <v>10</v>
      </c>
      <c r="EC4" s="27" t="s">
        <v>11</v>
      </c>
      <c r="ED4" s="28" t="s">
        <v>12</v>
      </c>
      <c r="EE4" s="26" t="s">
        <v>5</v>
      </c>
      <c r="EF4" s="27" t="s">
        <v>16</v>
      </c>
      <c r="EG4" s="27" t="s">
        <v>10</v>
      </c>
      <c r="EH4" s="27" t="s">
        <v>11</v>
      </c>
      <c r="EI4" s="28" t="s">
        <v>12</v>
      </c>
      <c r="EJ4" s="26" t="s">
        <v>5</v>
      </c>
      <c r="EK4" s="27" t="s">
        <v>16</v>
      </c>
      <c r="EL4" s="27" t="s">
        <v>10</v>
      </c>
      <c r="EM4" s="27" t="s">
        <v>11</v>
      </c>
      <c r="EN4" s="28" t="s">
        <v>12</v>
      </c>
      <c r="EO4" s="26" t="s">
        <v>5</v>
      </c>
      <c r="EP4" s="27" t="s">
        <v>16</v>
      </c>
      <c r="EQ4" s="27" t="s">
        <v>10</v>
      </c>
      <c r="ER4" s="27" t="s">
        <v>11</v>
      </c>
      <c r="ES4" s="28" t="s">
        <v>12</v>
      </c>
      <c r="ET4" s="26" t="s">
        <v>5</v>
      </c>
      <c r="EU4" s="27" t="s">
        <v>16</v>
      </c>
      <c r="EV4" s="27" t="s">
        <v>10</v>
      </c>
      <c r="EW4" s="27" t="s">
        <v>11</v>
      </c>
      <c r="EX4" s="28" t="s">
        <v>12</v>
      </c>
      <c r="EY4" s="26" t="s">
        <v>5</v>
      </c>
      <c r="EZ4" s="27" t="s">
        <v>16</v>
      </c>
      <c r="FA4" s="27" t="s">
        <v>10</v>
      </c>
      <c r="FB4" s="27" t="s">
        <v>11</v>
      </c>
      <c r="FC4" s="28" t="s">
        <v>12</v>
      </c>
      <c r="FD4" s="26" t="s">
        <v>5</v>
      </c>
      <c r="FE4" s="27" t="s">
        <v>16</v>
      </c>
      <c r="FF4" s="27" t="s">
        <v>10</v>
      </c>
      <c r="FG4" s="27" t="s">
        <v>11</v>
      </c>
      <c r="FH4" s="28" t="s">
        <v>12</v>
      </c>
      <c r="FI4" s="26" t="s">
        <v>5</v>
      </c>
      <c r="FJ4" s="27" t="s">
        <v>16</v>
      </c>
      <c r="FK4" s="27" t="s">
        <v>10</v>
      </c>
      <c r="FL4" s="27" t="s">
        <v>11</v>
      </c>
      <c r="FM4" s="28" t="s">
        <v>12</v>
      </c>
      <c r="FN4" s="24" t="s">
        <v>5</v>
      </c>
      <c r="FO4" s="118" t="s">
        <v>16</v>
      </c>
      <c r="FP4" s="118" t="s">
        <v>10</v>
      </c>
      <c r="FQ4" s="118" t="s">
        <v>11</v>
      </c>
      <c r="FR4" s="29" t="s">
        <v>12</v>
      </c>
      <c r="FS4" s="24" t="s">
        <v>5</v>
      </c>
      <c r="FT4" s="173" t="s">
        <v>16</v>
      </c>
      <c r="FU4" s="173" t="s">
        <v>10</v>
      </c>
      <c r="FV4" s="173" t="s">
        <v>11</v>
      </c>
      <c r="FW4" s="25" t="s">
        <v>12</v>
      </c>
      <c r="FX4" s="26" t="s">
        <v>5</v>
      </c>
      <c r="FY4" s="27" t="s">
        <v>16</v>
      </c>
      <c r="FZ4" s="27" t="s">
        <v>10</v>
      </c>
      <c r="GA4" s="27" t="s">
        <v>11</v>
      </c>
      <c r="GB4" s="27" t="s">
        <v>12</v>
      </c>
      <c r="GC4" s="26" t="s">
        <v>5</v>
      </c>
      <c r="GD4" s="27" t="s">
        <v>16</v>
      </c>
      <c r="GE4" s="27" t="s">
        <v>10</v>
      </c>
      <c r="GF4" s="27" t="s">
        <v>11</v>
      </c>
      <c r="GG4" s="28" t="s">
        <v>12</v>
      </c>
      <c r="GH4" s="24" t="s">
        <v>5</v>
      </c>
      <c r="GI4" s="170" t="s">
        <v>16</v>
      </c>
      <c r="GJ4" s="170" t="s">
        <v>10</v>
      </c>
      <c r="GK4" s="170" t="s">
        <v>11</v>
      </c>
      <c r="GL4" s="29" t="s">
        <v>12</v>
      </c>
      <c r="GM4" s="26" t="s">
        <v>5</v>
      </c>
      <c r="GN4" s="27" t="s">
        <v>16</v>
      </c>
      <c r="GO4" s="27" t="s">
        <v>10</v>
      </c>
      <c r="GP4" s="27" t="s">
        <v>11</v>
      </c>
      <c r="GQ4" s="27" t="s">
        <v>12</v>
      </c>
    </row>
    <row r="5" spans="1:239" s="43" customFormat="1" ht="12.75" customHeight="1" x14ac:dyDescent="0.2">
      <c r="A5" s="41"/>
      <c r="B5" s="42" t="s">
        <v>13</v>
      </c>
      <c r="C5" s="69">
        <f>SUM('PRESENZE ALLENAMENTI'!F3:F3)</f>
        <v>56</v>
      </c>
      <c r="D5" s="70"/>
      <c r="E5" s="68">
        <f>G5*70</f>
        <v>0</v>
      </c>
      <c r="F5" s="70"/>
      <c r="G5" s="68">
        <f>COUNTIF(O5:GB5,"T")</f>
        <v>0</v>
      </c>
      <c r="H5" s="69"/>
      <c r="I5" s="69"/>
      <c r="J5" s="69"/>
      <c r="K5" s="70"/>
      <c r="L5" s="71"/>
      <c r="M5" s="71"/>
      <c r="N5" s="69"/>
      <c r="O5" s="61"/>
      <c r="P5" s="53"/>
      <c r="Q5" s="53"/>
      <c r="R5" s="53"/>
      <c r="S5" s="53"/>
      <c r="T5" s="61"/>
      <c r="U5" s="53"/>
      <c r="V5" s="53"/>
      <c r="W5" s="53"/>
      <c r="X5" s="53"/>
      <c r="Y5" s="61"/>
      <c r="Z5" s="53"/>
      <c r="AA5" s="53"/>
      <c r="AB5" s="53"/>
      <c r="AC5" s="53"/>
      <c r="AD5" s="61"/>
      <c r="AE5" s="53"/>
      <c r="AF5" s="53"/>
      <c r="AG5" s="53"/>
      <c r="AH5" s="53"/>
      <c r="AI5" s="61"/>
      <c r="AJ5" s="53"/>
      <c r="AK5" s="53"/>
      <c r="AL5" s="53"/>
      <c r="AM5" s="53"/>
      <c r="AN5" s="61"/>
      <c r="AO5" s="53"/>
      <c r="AP5" s="53"/>
      <c r="AQ5" s="53"/>
      <c r="AR5" s="53"/>
      <c r="AS5" s="61"/>
      <c r="AT5" s="53"/>
      <c r="AU5" s="53"/>
      <c r="AV5" s="53"/>
      <c r="AW5" s="53"/>
      <c r="AX5" s="61"/>
      <c r="AY5" s="53"/>
      <c r="AZ5" s="53"/>
      <c r="BA5" s="53"/>
      <c r="BB5" s="53"/>
      <c r="BC5" s="61"/>
      <c r="BD5" s="53"/>
      <c r="BE5" s="53"/>
      <c r="BF5" s="53"/>
      <c r="BG5" s="53"/>
      <c r="BH5" s="61"/>
      <c r="BI5" s="53"/>
      <c r="BJ5" s="53"/>
      <c r="BK5" s="53"/>
      <c r="BL5" s="53"/>
      <c r="BM5" s="61"/>
      <c r="BN5" s="53"/>
      <c r="BO5" s="53"/>
      <c r="BP5" s="53"/>
      <c r="BQ5" s="53"/>
      <c r="BR5" s="61"/>
      <c r="BS5" s="53"/>
      <c r="BT5" s="53"/>
      <c r="BU5" s="53"/>
      <c r="BV5" s="53"/>
      <c r="BW5" s="61"/>
      <c r="BX5" s="53"/>
      <c r="BY5" s="53"/>
      <c r="BZ5" s="53"/>
      <c r="CA5" s="53"/>
      <c r="CB5" s="61"/>
      <c r="CC5" s="53"/>
      <c r="CD5" s="53"/>
      <c r="CE5" s="53"/>
      <c r="CF5" s="53"/>
      <c r="CG5" s="61"/>
      <c r="CH5" s="53"/>
      <c r="CI5" s="53"/>
      <c r="CJ5" s="53"/>
      <c r="CK5" s="53"/>
      <c r="CL5" s="61"/>
      <c r="CM5" s="53"/>
      <c r="CN5" s="53"/>
      <c r="CO5" s="53"/>
      <c r="CP5" s="53"/>
      <c r="CQ5" s="61"/>
      <c r="CR5" s="53"/>
      <c r="CS5" s="53"/>
      <c r="CT5" s="53"/>
      <c r="CU5" s="53"/>
      <c r="CV5" s="61"/>
      <c r="CW5" s="53"/>
      <c r="CX5" s="53"/>
      <c r="CY5" s="53"/>
      <c r="CZ5" s="53"/>
      <c r="DA5" s="61"/>
      <c r="DB5" s="53"/>
      <c r="DC5" s="53"/>
      <c r="DD5" s="53"/>
      <c r="DE5" s="53"/>
      <c r="DF5" s="61"/>
      <c r="DG5" s="53"/>
      <c r="DH5" s="53"/>
      <c r="DI5" s="53"/>
      <c r="DJ5" s="53"/>
      <c r="DK5" s="61"/>
      <c r="DL5" s="53"/>
      <c r="DM5" s="53"/>
      <c r="DN5" s="53"/>
      <c r="DO5" s="53"/>
      <c r="DP5" s="61"/>
      <c r="DQ5" s="53"/>
      <c r="DR5" s="53"/>
      <c r="DS5" s="53"/>
      <c r="DT5" s="53"/>
      <c r="DU5" s="61"/>
      <c r="DV5" s="53"/>
      <c r="DW5" s="53"/>
      <c r="DX5" s="53"/>
      <c r="DY5" s="53"/>
      <c r="DZ5" s="61"/>
      <c r="EA5" s="53"/>
      <c r="EB5" s="53"/>
      <c r="EC5" s="53"/>
      <c r="ED5" s="53"/>
      <c r="EE5" s="61"/>
      <c r="EF5" s="53"/>
      <c r="EG5" s="53"/>
      <c r="EH5" s="53"/>
      <c r="EI5" s="53"/>
      <c r="EJ5" s="61"/>
      <c r="EK5" s="53"/>
      <c r="EL5" s="53"/>
      <c r="EM5" s="53"/>
      <c r="EN5" s="53"/>
      <c r="EO5" s="61"/>
      <c r="EP5" s="53"/>
      <c r="EQ5" s="53"/>
      <c r="ER5" s="53"/>
      <c r="ES5" s="53"/>
      <c r="ET5" s="61"/>
      <c r="EU5" s="53"/>
      <c r="EV5" s="53"/>
      <c r="EW5" s="53"/>
      <c r="EX5" s="53"/>
      <c r="EY5" s="61"/>
      <c r="EZ5" s="53"/>
      <c r="FA5" s="53"/>
      <c r="FB5" s="53"/>
      <c r="FC5" s="53"/>
      <c r="FD5" s="61"/>
      <c r="FE5" s="53"/>
      <c r="FF5" s="53"/>
      <c r="FG5" s="53"/>
      <c r="FH5" s="53"/>
      <c r="FI5" s="61"/>
      <c r="FJ5" s="53"/>
      <c r="FK5" s="53"/>
      <c r="FL5" s="53"/>
      <c r="FM5" s="53"/>
      <c r="FN5" s="61"/>
      <c r="FO5" s="53"/>
      <c r="FP5" s="53"/>
      <c r="FQ5" s="53"/>
      <c r="FR5" s="53"/>
      <c r="FS5" s="61"/>
      <c r="FT5" s="53"/>
      <c r="FU5" s="53"/>
      <c r="FV5" s="53"/>
      <c r="FW5" s="53"/>
      <c r="FX5" s="61"/>
      <c r="FY5" s="53"/>
      <c r="FZ5" s="53"/>
      <c r="GA5" s="53"/>
      <c r="GB5" s="53"/>
      <c r="GC5" s="61"/>
      <c r="GD5" s="53"/>
      <c r="GE5" s="53"/>
      <c r="GF5" s="53"/>
      <c r="GG5" s="53"/>
      <c r="GH5" s="61"/>
      <c r="GI5" s="53"/>
      <c r="GJ5" s="53"/>
      <c r="GK5" s="53"/>
      <c r="GL5" s="53"/>
      <c r="GM5" s="61"/>
      <c r="GN5" s="53"/>
      <c r="GO5" s="53"/>
      <c r="GP5" s="53"/>
      <c r="GQ5" s="53"/>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row>
    <row r="6" spans="1:239" s="60" customFormat="1" ht="13.5" x14ac:dyDescent="0.2">
      <c r="A6" s="9" t="s">
        <v>31</v>
      </c>
      <c r="B6" s="46" t="s">
        <v>24</v>
      </c>
      <c r="C6" s="72">
        <f>VLOOKUP(B6,'PRESENZE ALLENAMENTI'!$D$4:$F$34,3,0)</f>
        <v>46</v>
      </c>
      <c r="D6" s="73">
        <f>E6/C6</f>
        <v>48.695652173913047</v>
      </c>
      <c r="E6" s="73">
        <f>FO6+P6+U6+Z6+AE6+AJ6+AO6+AT6+BD6+BI6+AY6+BS6+BX6+CC6+CH6+CM6+CR6+CW6+DB6+DG6+DL6+DQ6+EA6+EF6+EU6+FJ6+FY6+EZ6+FE6+DV6+EK6+EP6+GD6+GI6+GN6</f>
        <v>2240</v>
      </c>
      <c r="F6" s="73">
        <f>E6/(G6+H6)</f>
        <v>70</v>
      </c>
      <c r="G6" s="72">
        <f>COUNTIF(Y6:GQ6,"T")</f>
        <v>32</v>
      </c>
      <c r="H6" s="72">
        <f>COUNTIF(Y6:GQ6,"S")</f>
        <v>0</v>
      </c>
      <c r="I6" s="72">
        <f>COUNTIF(Y6:GQ6,"P")</f>
        <v>0</v>
      </c>
      <c r="J6" s="72"/>
      <c r="K6" s="73">
        <f>FR6+AC6+AH6+AM6+AR6+AW6+BG6+BL6+BB6+BV6+CA6+CF6+CK6+CP6+CU6+CZ6+DE6+DJ6+DO6+DT6+ED6+EI6+EX6+FM6+GB6+FC6+X6+S6+FH6+EN6+DY6+ES6+GG6+GL6+GQ6</f>
        <v>16</v>
      </c>
      <c r="L6" s="74">
        <f>COUNTIF(O6:GQ6,"A")</f>
        <v>2</v>
      </c>
      <c r="M6" s="74">
        <f>COUNTIF(P6:GQ6,"B")</f>
        <v>0</v>
      </c>
      <c r="N6" s="72">
        <f>COUNTIF(O6:GQ6,"e")</f>
        <v>0</v>
      </c>
      <c r="O6" s="61" t="s">
        <v>227</v>
      </c>
      <c r="P6" s="53"/>
      <c r="Q6" s="53"/>
      <c r="R6" s="53"/>
      <c r="S6" s="53"/>
      <c r="T6" s="61" t="s">
        <v>227</v>
      </c>
      <c r="U6" s="53"/>
      <c r="V6" s="53"/>
      <c r="W6" s="53"/>
      <c r="X6" s="53"/>
      <c r="Y6" s="61" t="s">
        <v>318</v>
      </c>
      <c r="Z6" s="53">
        <v>70</v>
      </c>
      <c r="AA6" s="53"/>
      <c r="AB6" s="53"/>
      <c r="AC6" s="53"/>
      <c r="AD6" s="61" t="s">
        <v>318</v>
      </c>
      <c r="AE6" s="53">
        <v>70</v>
      </c>
      <c r="AF6" s="53"/>
      <c r="AG6" s="53"/>
      <c r="AH6" s="53">
        <v>1</v>
      </c>
      <c r="AI6" s="61" t="s">
        <v>318</v>
      </c>
      <c r="AJ6" s="53">
        <v>70</v>
      </c>
      <c r="AK6" s="53"/>
      <c r="AL6" s="53"/>
      <c r="AM6" s="53"/>
      <c r="AN6" s="61" t="s">
        <v>318</v>
      </c>
      <c r="AO6" s="53">
        <v>70</v>
      </c>
      <c r="AP6" s="53"/>
      <c r="AQ6" s="53"/>
      <c r="AR6" s="53"/>
      <c r="AS6" s="61" t="s">
        <v>318</v>
      </c>
      <c r="AT6" s="53">
        <v>70</v>
      </c>
      <c r="AU6" s="53"/>
      <c r="AV6" s="53"/>
      <c r="AW6" s="53"/>
      <c r="AX6" s="61" t="s">
        <v>318</v>
      </c>
      <c r="AY6" s="53">
        <v>70</v>
      </c>
      <c r="AZ6" s="53"/>
      <c r="BA6" s="53"/>
      <c r="BB6" s="53">
        <v>1</v>
      </c>
      <c r="BC6" s="61" t="s">
        <v>318</v>
      </c>
      <c r="BD6" s="53">
        <v>70</v>
      </c>
      <c r="BE6" s="53" t="s">
        <v>27</v>
      </c>
      <c r="BF6" s="53"/>
      <c r="BG6" s="53"/>
      <c r="BH6" s="61" t="s">
        <v>318</v>
      </c>
      <c r="BI6" s="53">
        <v>70</v>
      </c>
      <c r="BJ6" s="53"/>
      <c r="BK6" s="53"/>
      <c r="BL6" s="53"/>
      <c r="BM6" s="61" t="s">
        <v>227</v>
      </c>
      <c r="BN6" s="53"/>
      <c r="BO6" s="53"/>
      <c r="BP6" s="53"/>
      <c r="BQ6" s="53"/>
      <c r="BR6" s="61" t="s">
        <v>318</v>
      </c>
      <c r="BS6" s="53">
        <v>70</v>
      </c>
      <c r="BT6" s="53"/>
      <c r="BU6" s="53"/>
      <c r="BV6" s="53">
        <v>2</v>
      </c>
      <c r="BW6" s="61" t="s">
        <v>318</v>
      </c>
      <c r="BX6" s="53">
        <v>70</v>
      </c>
      <c r="BY6" s="53"/>
      <c r="BZ6" s="53"/>
      <c r="CA6" s="53">
        <v>1</v>
      </c>
      <c r="CB6" s="61" t="s">
        <v>318</v>
      </c>
      <c r="CC6" s="53">
        <v>70</v>
      </c>
      <c r="CD6" s="53"/>
      <c r="CE6" s="53"/>
      <c r="CF6" s="53"/>
      <c r="CG6" s="61" t="s">
        <v>318</v>
      </c>
      <c r="CH6" s="53">
        <v>70</v>
      </c>
      <c r="CI6" s="53"/>
      <c r="CJ6" s="53"/>
      <c r="CK6" s="53"/>
      <c r="CL6" s="61" t="s">
        <v>318</v>
      </c>
      <c r="CM6" s="53">
        <v>70</v>
      </c>
      <c r="CN6" s="53" t="s">
        <v>27</v>
      </c>
      <c r="CO6" s="53"/>
      <c r="CP6" s="53"/>
      <c r="CQ6" s="61" t="s">
        <v>318</v>
      </c>
      <c r="CR6" s="53">
        <v>70</v>
      </c>
      <c r="CS6" s="53"/>
      <c r="CT6" s="53"/>
      <c r="CU6" s="53"/>
      <c r="CV6" s="61" t="s">
        <v>318</v>
      </c>
      <c r="CW6" s="53">
        <v>70</v>
      </c>
      <c r="CX6" s="53"/>
      <c r="CY6" s="53"/>
      <c r="CZ6" s="53">
        <v>1</v>
      </c>
      <c r="DA6" s="61" t="s">
        <v>318</v>
      </c>
      <c r="DB6" s="53">
        <v>70</v>
      </c>
      <c r="DC6" s="53"/>
      <c r="DD6" s="53"/>
      <c r="DE6" s="53">
        <v>1</v>
      </c>
      <c r="DF6" s="61" t="s">
        <v>227</v>
      </c>
      <c r="DG6" s="53"/>
      <c r="DH6" s="53"/>
      <c r="DI6" s="53"/>
      <c r="DJ6" s="53"/>
      <c r="DK6" s="61" t="s">
        <v>318</v>
      </c>
      <c r="DL6" s="53">
        <v>70</v>
      </c>
      <c r="DM6" s="53"/>
      <c r="DN6" s="53"/>
      <c r="DO6" s="53">
        <v>1</v>
      </c>
      <c r="DP6" s="61" t="s">
        <v>318</v>
      </c>
      <c r="DQ6" s="53">
        <v>70</v>
      </c>
      <c r="DR6" s="53"/>
      <c r="DS6" s="53"/>
      <c r="DT6" s="53"/>
      <c r="DU6" s="61" t="s">
        <v>318</v>
      </c>
      <c r="DV6" s="53">
        <v>70</v>
      </c>
      <c r="DW6" s="53"/>
      <c r="DX6" s="53"/>
      <c r="DY6" s="53"/>
      <c r="DZ6" s="61" t="s">
        <v>318</v>
      </c>
      <c r="EA6" s="53">
        <v>70</v>
      </c>
      <c r="EB6" s="53"/>
      <c r="EC6" s="53"/>
      <c r="ED6" s="53">
        <v>1</v>
      </c>
      <c r="EE6" s="61" t="s">
        <v>318</v>
      </c>
      <c r="EF6" s="53">
        <v>70</v>
      </c>
      <c r="EG6" s="53"/>
      <c r="EH6" s="53"/>
      <c r="EI6" s="53"/>
      <c r="EJ6" s="61" t="s">
        <v>318</v>
      </c>
      <c r="EK6" s="53">
        <v>70</v>
      </c>
      <c r="EL6" s="53"/>
      <c r="EM6" s="53"/>
      <c r="EN6" s="53">
        <v>1</v>
      </c>
      <c r="EO6" s="61" t="s">
        <v>318</v>
      </c>
      <c r="EP6" s="53">
        <v>70</v>
      </c>
      <c r="EQ6" s="53"/>
      <c r="ER6" s="53"/>
      <c r="ES6" s="53">
        <v>3</v>
      </c>
      <c r="ET6" s="61" t="s">
        <v>318</v>
      </c>
      <c r="EU6" s="53">
        <v>70</v>
      </c>
      <c r="EV6" s="53"/>
      <c r="EW6" s="53"/>
      <c r="EX6" s="53">
        <v>1</v>
      </c>
      <c r="EY6" s="61" t="s">
        <v>318</v>
      </c>
      <c r="EZ6" s="53">
        <v>70</v>
      </c>
      <c r="FA6" s="53"/>
      <c r="FB6" s="53"/>
      <c r="FC6" s="53">
        <v>1</v>
      </c>
      <c r="FD6" s="61" t="s">
        <v>318</v>
      </c>
      <c r="FE6" s="53">
        <v>70</v>
      </c>
      <c r="FF6" s="53"/>
      <c r="FG6" s="53"/>
      <c r="FH6" s="53"/>
      <c r="FI6" s="61" t="s">
        <v>318</v>
      </c>
      <c r="FJ6" s="53">
        <v>70</v>
      </c>
      <c r="FK6" s="53"/>
      <c r="FL6" s="53"/>
      <c r="FM6" s="53"/>
      <c r="FN6" s="61" t="s">
        <v>318</v>
      </c>
      <c r="FO6" s="53">
        <v>70</v>
      </c>
      <c r="FP6" s="53"/>
      <c r="FQ6" s="53"/>
      <c r="FR6" s="53"/>
      <c r="FS6" s="61" t="s">
        <v>227</v>
      </c>
      <c r="FT6" s="53"/>
      <c r="FU6" s="53"/>
      <c r="FV6" s="53"/>
      <c r="FW6" s="53">
        <v>2</v>
      </c>
      <c r="FX6" s="61" t="s">
        <v>318</v>
      </c>
      <c r="FY6" s="53">
        <v>70</v>
      </c>
      <c r="FZ6" s="53"/>
      <c r="GA6" s="53"/>
      <c r="GB6" s="53"/>
      <c r="GC6" s="61" t="s">
        <v>318</v>
      </c>
      <c r="GD6" s="53">
        <v>70</v>
      </c>
      <c r="GE6" s="53"/>
      <c r="GF6" s="53"/>
      <c r="GG6" s="53">
        <v>1</v>
      </c>
      <c r="GH6" s="61" t="s">
        <v>318</v>
      </c>
      <c r="GI6" s="53">
        <v>70</v>
      </c>
      <c r="GJ6" s="53"/>
      <c r="GK6" s="53"/>
      <c r="GL6" s="53"/>
      <c r="GM6" s="61" t="s">
        <v>318</v>
      </c>
      <c r="GN6" s="53">
        <v>70</v>
      </c>
      <c r="GO6" s="53"/>
      <c r="GP6" s="53"/>
      <c r="GQ6" s="53"/>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row>
    <row r="7" spans="1:239" s="60" customFormat="1" ht="13.5" x14ac:dyDescent="0.2">
      <c r="A7" s="34" t="s">
        <v>30</v>
      </c>
      <c r="B7" s="46" t="s">
        <v>21</v>
      </c>
      <c r="C7" s="72">
        <f>VLOOKUP(B7,'PRESENZE ALLENAMENTI'!$D$4:$F$34,3,0)</f>
        <v>27</v>
      </c>
      <c r="D7" s="73">
        <f>E7/C7</f>
        <v>3.5185185185185186</v>
      </c>
      <c r="E7" s="73">
        <f t="shared" ref="E7:E30" si="0">FO7+P7+U7+Z7+AE7+AJ7+AO7+AT7+BD7+BI7+AY7+BS7+BX7+CC7+CH7+CM7+CR7+CW7+DB7+DG7+DL7+DQ7+EA7+EF7+EU7+FJ7+FY7+EZ7+FE7+DV7+EK7+EP7+GD7+GI7+GN7</f>
        <v>95</v>
      </c>
      <c r="F7" s="73">
        <f t="shared" ref="F7:F30" si="1">E7/(G7+H7)</f>
        <v>10.555555555555555</v>
      </c>
      <c r="G7" s="72">
        <f t="shared" ref="G7:G30" si="2">COUNTIF(Y7:GQ7,"T")</f>
        <v>0</v>
      </c>
      <c r="H7" s="72">
        <f t="shared" ref="H7:H30" si="3">COUNTIF(Y7:GQ7,"S")</f>
        <v>9</v>
      </c>
      <c r="I7" s="72">
        <f t="shared" ref="I7:I30" si="4">COUNTIF(Y7:GQ7,"P")</f>
        <v>8</v>
      </c>
      <c r="J7" s="72"/>
      <c r="K7" s="73">
        <f t="shared" ref="K7:K30" si="5">FR7+AC7+AH7+AM7+AR7+AW7+BG7+BL7+BB7+BV7+CA7+CF7+CK7+CP7+CU7+CZ7+DE7+DJ7+DO7+DT7+ED7+EI7+EX7+FM7+GB7+FC7+X7+S7+FH7+EN7+DY7+ES7+GG7+GL7+GQ7</f>
        <v>0</v>
      </c>
      <c r="L7" s="74">
        <f t="shared" ref="L7:L30" si="6">COUNTIF(O7:GQ7,"A")</f>
        <v>1</v>
      </c>
      <c r="M7" s="74">
        <f t="shared" ref="M7:M30" si="7">COUNTIF(P7:GQ7,"B")</f>
        <v>0</v>
      </c>
      <c r="N7" s="72">
        <f t="shared" ref="N7:N30" si="8">COUNTIF(O7:GQ7,"e")</f>
        <v>0</v>
      </c>
      <c r="O7" s="61" t="s">
        <v>227</v>
      </c>
      <c r="P7" s="53"/>
      <c r="Q7" s="53"/>
      <c r="R7" s="53"/>
      <c r="S7" s="53"/>
      <c r="T7" s="61"/>
      <c r="U7" s="53"/>
      <c r="V7" s="53"/>
      <c r="W7" s="53"/>
      <c r="X7" s="53"/>
      <c r="Y7" s="61"/>
      <c r="Z7" s="53"/>
      <c r="AA7" s="53"/>
      <c r="AB7" s="53"/>
      <c r="AC7" s="53"/>
      <c r="AD7" s="61" t="s">
        <v>31</v>
      </c>
      <c r="AE7" s="53"/>
      <c r="AF7" s="53"/>
      <c r="AG7" s="53"/>
      <c r="AH7" s="53"/>
      <c r="AI7" s="61"/>
      <c r="AJ7" s="53"/>
      <c r="AK7" s="53"/>
      <c r="AL7" s="53"/>
      <c r="AM7" s="53"/>
      <c r="AN7" s="61" t="s">
        <v>319</v>
      </c>
      <c r="AO7" s="53">
        <v>10</v>
      </c>
      <c r="AP7" s="53"/>
      <c r="AQ7" s="53"/>
      <c r="AR7" s="53"/>
      <c r="AS7" s="61"/>
      <c r="AT7" s="53"/>
      <c r="AU7" s="53"/>
      <c r="AV7" s="53"/>
      <c r="AW7" s="53"/>
      <c r="AX7" s="61"/>
      <c r="AY7" s="53"/>
      <c r="AZ7" s="53"/>
      <c r="BA7" s="53"/>
      <c r="BB7" s="53"/>
      <c r="BC7" s="61" t="s">
        <v>319</v>
      </c>
      <c r="BD7" s="53">
        <v>10</v>
      </c>
      <c r="BE7" s="53"/>
      <c r="BF7" s="53"/>
      <c r="BG7" s="53"/>
      <c r="BH7" s="61" t="s">
        <v>319</v>
      </c>
      <c r="BI7" s="53">
        <v>10</v>
      </c>
      <c r="BJ7" s="53"/>
      <c r="BK7" s="53"/>
      <c r="BL7" s="53"/>
      <c r="BM7" s="61" t="s">
        <v>227</v>
      </c>
      <c r="BN7" s="53"/>
      <c r="BO7" s="53"/>
      <c r="BP7" s="53"/>
      <c r="BQ7" s="53"/>
      <c r="BR7" s="61"/>
      <c r="BS7" s="53"/>
      <c r="BT7" s="53"/>
      <c r="BU7" s="53"/>
      <c r="BV7" s="53"/>
      <c r="BW7" s="61" t="s">
        <v>319</v>
      </c>
      <c r="BX7" s="53">
        <v>5</v>
      </c>
      <c r="BY7" s="53"/>
      <c r="BZ7" s="53"/>
      <c r="CA7" s="53"/>
      <c r="CB7" s="61" t="s">
        <v>31</v>
      </c>
      <c r="CC7" s="53"/>
      <c r="CD7" s="53"/>
      <c r="CE7" s="53"/>
      <c r="CF7" s="53"/>
      <c r="CG7" s="61"/>
      <c r="CH7" s="53"/>
      <c r="CI7" s="53"/>
      <c r="CJ7" s="53"/>
      <c r="CK7" s="53"/>
      <c r="CL7" s="61"/>
      <c r="CM7" s="53"/>
      <c r="CN7" s="53"/>
      <c r="CO7" s="53"/>
      <c r="CP7" s="53"/>
      <c r="CQ7" s="61" t="s">
        <v>31</v>
      </c>
      <c r="CR7" s="53"/>
      <c r="CS7" s="53"/>
      <c r="CT7" s="53"/>
      <c r="CU7" s="53"/>
      <c r="CV7" s="61" t="s">
        <v>31</v>
      </c>
      <c r="CW7" s="53"/>
      <c r="CX7" s="53"/>
      <c r="CY7" s="53"/>
      <c r="CZ7" s="53"/>
      <c r="DA7" s="61" t="s">
        <v>319</v>
      </c>
      <c r="DB7" s="53">
        <v>5</v>
      </c>
      <c r="DC7" s="53"/>
      <c r="DD7" s="53"/>
      <c r="DE7" s="53"/>
      <c r="DF7" s="61"/>
      <c r="DG7" s="53"/>
      <c r="DH7" s="53"/>
      <c r="DI7" s="53"/>
      <c r="DJ7" s="53"/>
      <c r="DK7" s="61" t="s">
        <v>319</v>
      </c>
      <c r="DL7" s="53">
        <v>5</v>
      </c>
      <c r="DM7" s="53"/>
      <c r="DN7" s="53"/>
      <c r="DO7" s="53"/>
      <c r="DP7" s="61" t="s">
        <v>31</v>
      </c>
      <c r="DQ7" s="53"/>
      <c r="DR7" s="53"/>
      <c r="DS7" s="53"/>
      <c r="DT7" s="53"/>
      <c r="DU7" s="61" t="s">
        <v>319</v>
      </c>
      <c r="DV7" s="53">
        <v>5</v>
      </c>
      <c r="DW7" s="53" t="s">
        <v>27</v>
      </c>
      <c r="DX7" s="53"/>
      <c r="DY7" s="53"/>
      <c r="DZ7" s="61" t="s">
        <v>319</v>
      </c>
      <c r="EA7" s="53">
        <v>10</v>
      </c>
      <c r="EB7" s="53"/>
      <c r="EC7" s="53"/>
      <c r="ED7" s="53"/>
      <c r="EE7" s="61" t="s">
        <v>31</v>
      </c>
      <c r="EF7" s="53"/>
      <c r="EG7" s="53"/>
      <c r="EH7" s="53"/>
      <c r="EI7" s="53"/>
      <c r="EJ7" s="61" t="s">
        <v>319</v>
      </c>
      <c r="EK7" s="53">
        <v>35</v>
      </c>
      <c r="EL7" s="53"/>
      <c r="EM7" s="53"/>
      <c r="EN7" s="53"/>
      <c r="EO7" s="61"/>
      <c r="EP7" s="53"/>
      <c r="EQ7" s="53"/>
      <c r="ER7" s="53"/>
      <c r="ES7" s="53"/>
      <c r="ET7" s="61"/>
      <c r="EU7" s="53"/>
      <c r="EV7" s="53"/>
      <c r="EW7" s="53"/>
      <c r="EX7" s="53"/>
      <c r="EY7" s="61"/>
      <c r="EZ7" s="53"/>
      <c r="FA7" s="53"/>
      <c r="FB7" s="53"/>
      <c r="FC7" s="53"/>
      <c r="FD7" s="61"/>
      <c r="FE7" s="53"/>
      <c r="FF7" s="53"/>
      <c r="FG7" s="53"/>
      <c r="FH7" s="53"/>
      <c r="FI7" s="61"/>
      <c r="FJ7" s="53"/>
      <c r="FK7" s="53"/>
      <c r="FL7" s="53"/>
      <c r="FM7" s="53"/>
      <c r="FN7" s="61" t="s">
        <v>31</v>
      </c>
      <c r="FO7" s="53"/>
      <c r="FP7" s="53"/>
      <c r="FQ7" s="53"/>
      <c r="FR7" s="53"/>
      <c r="FS7" s="61" t="s">
        <v>227</v>
      </c>
      <c r="FT7" s="53"/>
      <c r="FU7" s="53"/>
      <c r="FV7" s="53"/>
      <c r="FW7" s="53"/>
      <c r="FX7" s="61"/>
      <c r="FY7" s="53"/>
      <c r="FZ7" s="53"/>
      <c r="GA7" s="53"/>
      <c r="GB7" s="53"/>
      <c r="GC7" s="61"/>
      <c r="GD7" s="53"/>
      <c r="GE7" s="53"/>
      <c r="GF7" s="53"/>
      <c r="GG7" s="53"/>
      <c r="GH7" s="61" t="s">
        <v>31</v>
      </c>
      <c r="GI7" s="53"/>
      <c r="GJ7" s="53"/>
      <c r="GK7" s="53"/>
      <c r="GL7" s="53"/>
      <c r="GM7" s="61"/>
      <c r="GN7" s="53"/>
      <c r="GO7" s="53"/>
      <c r="GP7" s="53"/>
      <c r="GQ7" s="53"/>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row>
    <row r="8" spans="1:239" ht="13.5" x14ac:dyDescent="0.2">
      <c r="A8" s="34" t="s">
        <v>30</v>
      </c>
      <c r="B8" s="46" t="s">
        <v>41</v>
      </c>
      <c r="C8" s="76">
        <f>VLOOKUP(B8,'PRESENZE ALLENAMENTI'!$D$4:$F$34,3,0)</f>
        <v>40</v>
      </c>
      <c r="D8" s="75">
        <f t="shared" ref="D8:D22" si="9">E8/C8</f>
        <v>44.875</v>
      </c>
      <c r="E8" s="73">
        <f t="shared" si="0"/>
        <v>1795</v>
      </c>
      <c r="F8" s="73">
        <f t="shared" si="1"/>
        <v>64.107142857142861</v>
      </c>
      <c r="G8" s="72">
        <f t="shared" si="2"/>
        <v>26</v>
      </c>
      <c r="H8" s="72">
        <f t="shared" si="3"/>
        <v>2</v>
      </c>
      <c r="I8" s="72">
        <f t="shared" si="4"/>
        <v>0</v>
      </c>
      <c r="J8" s="72"/>
      <c r="K8" s="73">
        <f t="shared" si="5"/>
        <v>0</v>
      </c>
      <c r="L8" s="74">
        <f t="shared" si="6"/>
        <v>6</v>
      </c>
      <c r="M8" s="74">
        <f t="shared" si="7"/>
        <v>0</v>
      </c>
      <c r="N8" s="72">
        <f t="shared" si="8"/>
        <v>0</v>
      </c>
      <c r="O8" s="61" t="s">
        <v>227</v>
      </c>
      <c r="P8" s="53"/>
      <c r="Q8" s="53"/>
      <c r="R8" s="53"/>
      <c r="S8" s="53"/>
      <c r="T8" s="61" t="s">
        <v>227</v>
      </c>
      <c r="U8" s="53"/>
      <c r="V8" s="53"/>
      <c r="W8" s="53"/>
      <c r="X8" s="53"/>
      <c r="Y8" s="61" t="s">
        <v>318</v>
      </c>
      <c r="Z8" s="53">
        <v>50</v>
      </c>
      <c r="AA8" s="53"/>
      <c r="AB8" s="53"/>
      <c r="AC8" s="53"/>
      <c r="AD8" s="61" t="s">
        <v>318</v>
      </c>
      <c r="AE8" s="53">
        <v>65</v>
      </c>
      <c r="AF8" s="53"/>
      <c r="AG8" s="53"/>
      <c r="AH8" s="53"/>
      <c r="AI8" s="61"/>
      <c r="AJ8" s="53"/>
      <c r="AK8" s="53"/>
      <c r="AL8" s="53"/>
      <c r="AM8" s="53"/>
      <c r="AN8" s="61" t="s">
        <v>318</v>
      </c>
      <c r="AO8" s="53">
        <v>70</v>
      </c>
      <c r="AP8" s="53"/>
      <c r="AQ8" s="53"/>
      <c r="AR8" s="53"/>
      <c r="AS8" s="61" t="s">
        <v>318</v>
      </c>
      <c r="AT8" s="53">
        <v>70</v>
      </c>
      <c r="AU8" s="53" t="s">
        <v>27</v>
      </c>
      <c r="AV8" s="53"/>
      <c r="AW8" s="53"/>
      <c r="AX8" s="61" t="s">
        <v>318</v>
      </c>
      <c r="AY8" s="53">
        <v>70</v>
      </c>
      <c r="AZ8" s="53"/>
      <c r="BA8" s="53"/>
      <c r="BB8" s="53"/>
      <c r="BC8" s="61" t="s">
        <v>318</v>
      </c>
      <c r="BD8" s="53">
        <v>60</v>
      </c>
      <c r="BE8" s="53"/>
      <c r="BF8" s="53"/>
      <c r="BG8" s="53"/>
      <c r="BH8" s="61"/>
      <c r="BI8" s="53"/>
      <c r="BJ8" s="53"/>
      <c r="BK8" s="53"/>
      <c r="BL8" s="53"/>
      <c r="BM8" s="61" t="s">
        <v>227</v>
      </c>
      <c r="BN8" s="53"/>
      <c r="BO8" s="53"/>
      <c r="BP8" s="53"/>
      <c r="BQ8" s="53"/>
      <c r="BR8" s="61" t="s">
        <v>318</v>
      </c>
      <c r="BS8" s="53">
        <v>70</v>
      </c>
      <c r="BT8" s="53"/>
      <c r="BU8" s="53"/>
      <c r="BV8" s="53"/>
      <c r="BW8" s="61" t="s">
        <v>318</v>
      </c>
      <c r="BX8" s="53">
        <v>55</v>
      </c>
      <c r="BY8" s="53"/>
      <c r="BZ8" s="53"/>
      <c r="CA8" s="53"/>
      <c r="CB8" s="61" t="s">
        <v>318</v>
      </c>
      <c r="CC8" s="53">
        <v>70</v>
      </c>
      <c r="CD8" s="53"/>
      <c r="CE8" s="53"/>
      <c r="CF8" s="53"/>
      <c r="CG8" s="61" t="s">
        <v>318</v>
      </c>
      <c r="CH8" s="53">
        <v>70</v>
      </c>
      <c r="CI8" s="53" t="s">
        <v>27</v>
      </c>
      <c r="CJ8" s="53"/>
      <c r="CK8" s="53"/>
      <c r="CL8" s="61" t="s">
        <v>318</v>
      </c>
      <c r="CM8" s="53">
        <v>70</v>
      </c>
      <c r="CN8" s="53" t="s">
        <v>27</v>
      </c>
      <c r="CO8" s="53"/>
      <c r="CP8" s="53"/>
      <c r="CQ8" s="61" t="s">
        <v>318</v>
      </c>
      <c r="CR8" s="53">
        <v>70</v>
      </c>
      <c r="CS8" s="53"/>
      <c r="CT8" s="53"/>
      <c r="CU8" s="53"/>
      <c r="CV8" s="61" t="s">
        <v>318</v>
      </c>
      <c r="CW8" s="53">
        <v>60</v>
      </c>
      <c r="CX8" s="53"/>
      <c r="CY8" s="53"/>
      <c r="CZ8" s="53"/>
      <c r="DA8" s="61" t="s">
        <v>318</v>
      </c>
      <c r="DB8" s="53">
        <v>70</v>
      </c>
      <c r="DC8" s="53"/>
      <c r="DD8" s="53"/>
      <c r="DE8" s="53"/>
      <c r="DF8" s="61"/>
      <c r="DG8" s="53"/>
      <c r="DH8" s="53"/>
      <c r="DI8" s="53"/>
      <c r="DJ8" s="53"/>
      <c r="DK8" s="61"/>
      <c r="DL8" s="53"/>
      <c r="DM8" s="53"/>
      <c r="DN8" s="53"/>
      <c r="DO8" s="53"/>
      <c r="DP8" s="61" t="s">
        <v>318</v>
      </c>
      <c r="DQ8" s="53">
        <v>70</v>
      </c>
      <c r="DR8" s="53"/>
      <c r="DS8" s="53"/>
      <c r="DT8" s="53"/>
      <c r="DU8" s="61" t="s">
        <v>318</v>
      </c>
      <c r="DV8" s="53">
        <v>65</v>
      </c>
      <c r="DW8" s="53"/>
      <c r="DX8" s="53"/>
      <c r="DY8" s="53"/>
      <c r="DZ8" s="61" t="s">
        <v>318</v>
      </c>
      <c r="EA8" s="53">
        <v>70</v>
      </c>
      <c r="EB8" s="53"/>
      <c r="EC8" s="53"/>
      <c r="ED8" s="53"/>
      <c r="EE8" s="61" t="s">
        <v>318</v>
      </c>
      <c r="EF8" s="53">
        <v>70</v>
      </c>
      <c r="EG8" s="53" t="s">
        <v>27</v>
      </c>
      <c r="EH8" s="53"/>
      <c r="EI8" s="53"/>
      <c r="EJ8" s="61" t="s">
        <v>318</v>
      </c>
      <c r="EK8" s="53">
        <v>50</v>
      </c>
      <c r="EL8" s="53"/>
      <c r="EM8" s="53"/>
      <c r="EN8" s="53"/>
      <c r="EO8" s="61" t="s">
        <v>318</v>
      </c>
      <c r="EP8" s="53">
        <v>70</v>
      </c>
      <c r="EQ8" s="53"/>
      <c r="ER8" s="53" t="s">
        <v>27</v>
      </c>
      <c r="ES8" s="53"/>
      <c r="ET8" s="61" t="s">
        <v>318</v>
      </c>
      <c r="EU8" s="53">
        <v>70</v>
      </c>
      <c r="EV8" s="53"/>
      <c r="EW8" s="53"/>
      <c r="EX8" s="53"/>
      <c r="EY8" s="61" t="s">
        <v>318</v>
      </c>
      <c r="EZ8" s="53">
        <v>70</v>
      </c>
      <c r="FA8" s="53"/>
      <c r="FB8" s="53"/>
      <c r="FC8" s="53"/>
      <c r="FD8" s="61" t="s">
        <v>318</v>
      </c>
      <c r="FE8" s="53">
        <v>70</v>
      </c>
      <c r="FF8" s="53"/>
      <c r="FG8" s="53"/>
      <c r="FH8" s="53"/>
      <c r="FI8" s="61" t="s">
        <v>319</v>
      </c>
      <c r="FJ8" s="53">
        <v>35</v>
      </c>
      <c r="FK8" s="53"/>
      <c r="FL8" s="53"/>
      <c r="FM8" s="53"/>
      <c r="FN8" s="61" t="s">
        <v>318</v>
      </c>
      <c r="FO8" s="53">
        <v>70</v>
      </c>
      <c r="FP8" s="53"/>
      <c r="FQ8" s="53"/>
      <c r="FR8" s="53"/>
      <c r="FS8" s="61"/>
      <c r="FT8" s="53"/>
      <c r="FU8" s="53"/>
      <c r="FV8" s="53"/>
      <c r="FW8" s="53"/>
      <c r="FX8" s="61" t="s">
        <v>318</v>
      </c>
      <c r="FY8" s="53">
        <v>70</v>
      </c>
      <c r="FZ8" s="53" t="s">
        <v>27</v>
      </c>
      <c r="GA8" s="53"/>
      <c r="GB8" s="53"/>
      <c r="GC8" s="61"/>
      <c r="GD8" s="53"/>
      <c r="GE8" s="53"/>
      <c r="GF8" s="53"/>
      <c r="GG8" s="53"/>
      <c r="GH8" s="61" t="s">
        <v>318</v>
      </c>
      <c r="GI8" s="53">
        <v>70</v>
      </c>
      <c r="GJ8" s="53"/>
      <c r="GK8" s="53"/>
      <c r="GL8" s="53"/>
      <c r="GM8" s="61" t="s">
        <v>319</v>
      </c>
      <c r="GN8" s="53">
        <v>25</v>
      </c>
      <c r="GO8" s="53"/>
      <c r="GP8" s="53"/>
      <c r="GQ8" s="53"/>
    </row>
    <row r="9" spans="1:239" ht="13.5" x14ac:dyDescent="0.2">
      <c r="A9" s="34" t="s">
        <v>30</v>
      </c>
      <c r="B9" s="46" t="s">
        <v>245</v>
      </c>
      <c r="C9" s="72">
        <f>VLOOKUP(B9,'PRESENZE ALLENAMENTI'!$D$4:$F$34,3,0)</f>
        <v>48</v>
      </c>
      <c r="D9" s="73">
        <f t="shared" si="9"/>
        <v>12.1875</v>
      </c>
      <c r="E9" s="73">
        <f t="shared" si="0"/>
        <v>585</v>
      </c>
      <c r="F9" s="73">
        <f t="shared" si="1"/>
        <v>53.18181818181818</v>
      </c>
      <c r="G9" s="72">
        <f t="shared" si="2"/>
        <v>7</v>
      </c>
      <c r="H9" s="72">
        <f t="shared" si="3"/>
        <v>4</v>
      </c>
      <c r="I9" s="72">
        <f t="shared" si="4"/>
        <v>12</v>
      </c>
      <c r="J9" s="72"/>
      <c r="K9" s="73">
        <f t="shared" si="5"/>
        <v>0</v>
      </c>
      <c r="L9" s="74">
        <f t="shared" si="6"/>
        <v>0</v>
      </c>
      <c r="M9" s="74">
        <f t="shared" si="7"/>
        <v>0</v>
      </c>
      <c r="N9" s="72">
        <f t="shared" si="8"/>
        <v>0</v>
      </c>
      <c r="O9" s="61" t="s">
        <v>227</v>
      </c>
      <c r="P9" s="53"/>
      <c r="Q9" s="53"/>
      <c r="R9" s="53"/>
      <c r="S9" s="53"/>
      <c r="T9" s="61" t="s">
        <v>227</v>
      </c>
      <c r="U9" s="53"/>
      <c r="V9" s="53"/>
      <c r="W9" s="53"/>
      <c r="X9" s="53"/>
      <c r="Y9" s="61" t="s">
        <v>31</v>
      </c>
      <c r="Z9" s="53"/>
      <c r="AA9" s="53"/>
      <c r="AB9" s="53"/>
      <c r="AC9" s="53"/>
      <c r="AD9" s="61" t="s">
        <v>318</v>
      </c>
      <c r="AE9" s="53">
        <v>70</v>
      </c>
      <c r="AF9" s="53"/>
      <c r="AG9" s="53"/>
      <c r="AH9" s="53"/>
      <c r="AI9" s="61" t="s">
        <v>318</v>
      </c>
      <c r="AJ9" s="53">
        <v>70</v>
      </c>
      <c r="AK9" s="53"/>
      <c r="AL9" s="53"/>
      <c r="AM9" s="53"/>
      <c r="AN9" s="61" t="s">
        <v>31</v>
      </c>
      <c r="AO9" s="53"/>
      <c r="AP9" s="53"/>
      <c r="AQ9" s="53"/>
      <c r="AR9" s="53"/>
      <c r="AS9" s="61" t="s">
        <v>31</v>
      </c>
      <c r="AT9" s="53"/>
      <c r="AU9" s="53"/>
      <c r="AV9" s="53"/>
      <c r="AW9" s="53"/>
      <c r="AX9" s="61" t="s">
        <v>318</v>
      </c>
      <c r="AY9" s="53">
        <v>70</v>
      </c>
      <c r="AZ9" s="53"/>
      <c r="BA9" s="53"/>
      <c r="BB9" s="53"/>
      <c r="BC9" s="61"/>
      <c r="BD9" s="53"/>
      <c r="BE9" s="53"/>
      <c r="BF9" s="53"/>
      <c r="BG9" s="53"/>
      <c r="BH9" s="61" t="s">
        <v>319</v>
      </c>
      <c r="BI9" s="53">
        <v>35</v>
      </c>
      <c r="BJ9" s="53"/>
      <c r="BK9" s="53"/>
      <c r="BL9" s="53"/>
      <c r="BM9" s="61" t="s">
        <v>227</v>
      </c>
      <c r="BN9" s="53"/>
      <c r="BO9" s="53"/>
      <c r="BP9" s="53"/>
      <c r="BQ9" s="53"/>
      <c r="BR9" s="61" t="s">
        <v>318</v>
      </c>
      <c r="BS9" s="53">
        <v>70</v>
      </c>
      <c r="BT9" s="53"/>
      <c r="BU9" s="53"/>
      <c r="BV9" s="53"/>
      <c r="BW9" s="61" t="s">
        <v>319</v>
      </c>
      <c r="BX9" s="53">
        <v>20</v>
      </c>
      <c r="BY9" s="53"/>
      <c r="BZ9" s="53"/>
      <c r="CA9" s="53"/>
      <c r="CB9" s="61" t="s">
        <v>319</v>
      </c>
      <c r="CC9" s="53">
        <v>15</v>
      </c>
      <c r="CD9" s="53"/>
      <c r="CE9" s="53"/>
      <c r="CF9" s="53"/>
      <c r="CG9" s="61" t="s">
        <v>319</v>
      </c>
      <c r="CH9" s="53">
        <v>25</v>
      </c>
      <c r="CI9" s="53"/>
      <c r="CJ9" s="53"/>
      <c r="CK9" s="53"/>
      <c r="CL9" s="61" t="s">
        <v>318</v>
      </c>
      <c r="CM9" s="53">
        <v>70</v>
      </c>
      <c r="CN9" s="53"/>
      <c r="CO9" s="53"/>
      <c r="CP9" s="53"/>
      <c r="CQ9" s="61" t="s">
        <v>318</v>
      </c>
      <c r="CR9" s="53">
        <v>70</v>
      </c>
      <c r="CS9" s="53"/>
      <c r="CT9" s="53"/>
      <c r="CU9" s="53"/>
      <c r="CV9" s="61" t="s">
        <v>31</v>
      </c>
      <c r="CW9" s="53"/>
      <c r="CX9" s="53"/>
      <c r="CY9" s="53"/>
      <c r="CZ9" s="53"/>
      <c r="DA9" s="61" t="s">
        <v>318</v>
      </c>
      <c r="DB9" s="53">
        <v>70</v>
      </c>
      <c r="DC9" s="53"/>
      <c r="DD9" s="53"/>
      <c r="DE9" s="53"/>
      <c r="DF9" s="61" t="s">
        <v>227</v>
      </c>
      <c r="DG9" s="53"/>
      <c r="DH9" s="53"/>
      <c r="DI9" s="53"/>
      <c r="DJ9" s="53"/>
      <c r="DK9" s="61" t="s">
        <v>31</v>
      </c>
      <c r="DL9" s="53"/>
      <c r="DM9" s="53"/>
      <c r="DN9" s="53"/>
      <c r="DO9" s="53"/>
      <c r="DP9" s="61" t="s">
        <v>31</v>
      </c>
      <c r="DQ9" s="53"/>
      <c r="DR9" s="53"/>
      <c r="DS9" s="53"/>
      <c r="DT9" s="53"/>
      <c r="DU9" s="61"/>
      <c r="DV9" s="53"/>
      <c r="DW9" s="53"/>
      <c r="DX9" s="53"/>
      <c r="DY9" s="53"/>
      <c r="DZ9" s="61"/>
      <c r="EA9" s="53"/>
      <c r="EB9" s="53"/>
      <c r="EC9" s="53"/>
      <c r="ED9" s="53"/>
      <c r="EE9" s="61"/>
      <c r="EF9" s="53"/>
      <c r="EG9" s="53"/>
      <c r="EH9" s="53"/>
      <c r="EI9" s="53"/>
      <c r="EJ9" s="61"/>
      <c r="EK9" s="53"/>
      <c r="EL9" s="53"/>
      <c r="EM9" s="53"/>
      <c r="EN9" s="53"/>
      <c r="EO9" s="61"/>
      <c r="EP9" s="53"/>
      <c r="EQ9" s="53"/>
      <c r="ER9" s="53"/>
      <c r="ES9" s="53"/>
      <c r="ET9" s="61" t="s">
        <v>31</v>
      </c>
      <c r="EU9" s="53"/>
      <c r="EV9" s="53"/>
      <c r="EW9" s="53"/>
      <c r="EX9" s="53"/>
      <c r="EY9" s="61" t="s">
        <v>31</v>
      </c>
      <c r="EZ9" s="53"/>
      <c r="FA9" s="53"/>
      <c r="FB9" s="53"/>
      <c r="FC9" s="53"/>
      <c r="FD9" s="61" t="s">
        <v>31</v>
      </c>
      <c r="FE9" s="53"/>
      <c r="FF9" s="53"/>
      <c r="FG9" s="53"/>
      <c r="FH9" s="53"/>
      <c r="FI9" s="61" t="s">
        <v>31</v>
      </c>
      <c r="FJ9" s="53"/>
      <c r="FK9" s="53"/>
      <c r="FL9" s="53"/>
      <c r="FM9" s="53"/>
      <c r="FN9" s="61" t="s">
        <v>31</v>
      </c>
      <c r="FO9" s="53"/>
      <c r="FP9" s="53"/>
      <c r="FQ9" s="53"/>
      <c r="FR9" s="53"/>
      <c r="FS9" s="61" t="s">
        <v>227</v>
      </c>
      <c r="FT9" s="53"/>
      <c r="FU9" s="53"/>
      <c r="FV9" s="53"/>
      <c r="FW9" s="53"/>
      <c r="FX9" s="61" t="s">
        <v>31</v>
      </c>
      <c r="FY9" s="53"/>
      <c r="FZ9" s="53"/>
      <c r="GA9" s="53"/>
      <c r="GB9" s="53"/>
      <c r="GC9" s="61"/>
      <c r="GD9" s="53"/>
      <c r="GE9" s="53"/>
      <c r="GF9" s="53"/>
      <c r="GG9" s="53"/>
      <c r="GH9" s="61"/>
      <c r="GI9" s="53"/>
      <c r="GJ9" s="53"/>
      <c r="GK9" s="53"/>
      <c r="GL9" s="53"/>
      <c r="GM9" s="61"/>
      <c r="GN9" s="53"/>
      <c r="GO9" s="53"/>
      <c r="GP9" s="53"/>
      <c r="GQ9" s="53"/>
    </row>
    <row r="10" spans="1:239" ht="13.5" x14ac:dyDescent="0.2">
      <c r="A10" s="34" t="s">
        <v>30</v>
      </c>
      <c r="B10" s="46" t="s">
        <v>45</v>
      </c>
      <c r="C10" s="72">
        <f>VLOOKUP(B10,'PRESENZE ALLENAMENTI'!$D$4:$F$34,3,0)</f>
        <v>39</v>
      </c>
      <c r="D10" s="73">
        <f t="shared" ref="D10" si="10">E10/C10</f>
        <v>34.230769230769234</v>
      </c>
      <c r="E10" s="73">
        <f t="shared" si="0"/>
        <v>1335</v>
      </c>
      <c r="F10" s="73">
        <f t="shared" ref="F10" si="11">E10/(G10+H10)</f>
        <v>53.4</v>
      </c>
      <c r="G10" s="72">
        <f t="shared" si="2"/>
        <v>18</v>
      </c>
      <c r="H10" s="72">
        <f t="shared" si="3"/>
        <v>7</v>
      </c>
      <c r="I10" s="72">
        <f t="shared" si="4"/>
        <v>3</v>
      </c>
      <c r="J10" s="72"/>
      <c r="K10" s="73">
        <f t="shared" si="5"/>
        <v>0</v>
      </c>
      <c r="L10" s="74">
        <f t="shared" si="6"/>
        <v>2</v>
      </c>
      <c r="M10" s="74">
        <f t="shared" si="7"/>
        <v>0</v>
      </c>
      <c r="N10" s="72">
        <f t="shared" si="8"/>
        <v>0</v>
      </c>
      <c r="O10" s="61"/>
      <c r="P10" s="53"/>
      <c r="Q10" s="53"/>
      <c r="R10" s="53"/>
      <c r="S10" s="53"/>
      <c r="T10" s="61" t="s">
        <v>227</v>
      </c>
      <c r="U10" s="53"/>
      <c r="V10" s="53"/>
      <c r="W10" s="53"/>
      <c r="X10" s="53"/>
      <c r="Y10" s="61" t="s">
        <v>318</v>
      </c>
      <c r="Z10" s="53">
        <v>70</v>
      </c>
      <c r="AA10" s="53"/>
      <c r="AB10" s="53"/>
      <c r="AC10" s="53"/>
      <c r="AD10" s="61" t="s">
        <v>318</v>
      </c>
      <c r="AE10" s="53">
        <v>70</v>
      </c>
      <c r="AF10" s="53"/>
      <c r="AG10" s="53"/>
      <c r="AH10" s="53"/>
      <c r="AI10" s="61" t="s">
        <v>319</v>
      </c>
      <c r="AJ10" s="53">
        <v>30</v>
      </c>
      <c r="AK10" s="53"/>
      <c r="AL10" s="53"/>
      <c r="AM10" s="53"/>
      <c r="AN10" s="61" t="s">
        <v>318</v>
      </c>
      <c r="AO10" s="53">
        <v>55</v>
      </c>
      <c r="AP10" s="53"/>
      <c r="AQ10" s="53"/>
      <c r="AR10" s="53"/>
      <c r="AS10" s="61" t="s">
        <v>319</v>
      </c>
      <c r="AT10" s="53">
        <v>35</v>
      </c>
      <c r="AU10" s="53"/>
      <c r="AV10" s="53"/>
      <c r="AW10" s="53"/>
      <c r="AX10" s="61" t="s">
        <v>318</v>
      </c>
      <c r="AY10" s="53">
        <v>70</v>
      </c>
      <c r="AZ10" s="53"/>
      <c r="BA10" s="53"/>
      <c r="BB10" s="53"/>
      <c r="BC10" s="61" t="s">
        <v>318</v>
      </c>
      <c r="BD10" s="53">
        <v>70</v>
      </c>
      <c r="BE10" s="53"/>
      <c r="BF10" s="53"/>
      <c r="BG10" s="53"/>
      <c r="BH10" s="61" t="s">
        <v>318</v>
      </c>
      <c r="BI10" s="53">
        <v>70</v>
      </c>
      <c r="BJ10" s="53" t="s">
        <v>27</v>
      </c>
      <c r="BK10" s="53"/>
      <c r="BL10" s="53"/>
      <c r="BM10" s="61" t="s">
        <v>227</v>
      </c>
      <c r="BN10" s="53"/>
      <c r="BO10" s="53"/>
      <c r="BP10" s="53"/>
      <c r="BQ10" s="53"/>
      <c r="BR10" s="61"/>
      <c r="BS10" s="53"/>
      <c r="BT10" s="53"/>
      <c r="BU10" s="53"/>
      <c r="BV10" s="53"/>
      <c r="BW10" s="61" t="s">
        <v>319</v>
      </c>
      <c r="BX10" s="53">
        <v>20</v>
      </c>
      <c r="BY10" s="53"/>
      <c r="BZ10" s="53"/>
      <c r="CA10" s="53"/>
      <c r="CB10" s="61" t="s">
        <v>318</v>
      </c>
      <c r="CC10" s="53">
        <v>70</v>
      </c>
      <c r="CD10" s="53"/>
      <c r="CE10" s="53"/>
      <c r="CF10" s="53"/>
      <c r="CG10" s="61" t="s">
        <v>318</v>
      </c>
      <c r="CH10" s="53">
        <v>45</v>
      </c>
      <c r="CI10" s="53"/>
      <c r="CJ10" s="53"/>
      <c r="CK10" s="53"/>
      <c r="CL10" s="61" t="s">
        <v>318</v>
      </c>
      <c r="CM10" s="53">
        <v>70</v>
      </c>
      <c r="CN10" s="53"/>
      <c r="CO10" s="53"/>
      <c r="CP10" s="53"/>
      <c r="CQ10" s="61" t="s">
        <v>318</v>
      </c>
      <c r="CR10" s="53">
        <v>70</v>
      </c>
      <c r="CS10" s="53"/>
      <c r="CT10" s="53"/>
      <c r="CU10" s="53"/>
      <c r="CV10" s="61" t="s">
        <v>319</v>
      </c>
      <c r="CW10" s="53">
        <v>15</v>
      </c>
      <c r="CX10" s="53"/>
      <c r="CY10" s="53"/>
      <c r="CZ10" s="53"/>
      <c r="DA10" s="61" t="s">
        <v>318</v>
      </c>
      <c r="DB10" s="53">
        <v>65</v>
      </c>
      <c r="DC10" s="53"/>
      <c r="DD10" s="53"/>
      <c r="DE10" s="53"/>
      <c r="DF10" s="61"/>
      <c r="DG10" s="53"/>
      <c r="DH10" s="53"/>
      <c r="DI10" s="53"/>
      <c r="DJ10" s="53"/>
      <c r="DK10" s="61" t="s">
        <v>318</v>
      </c>
      <c r="DL10" s="53">
        <v>70</v>
      </c>
      <c r="DM10" s="53"/>
      <c r="DN10" s="53"/>
      <c r="DO10" s="53"/>
      <c r="DP10" s="61" t="s">
        <v>319</v>
      </c>
      <c r="DQ10" s="53">
        <v>35</v>
      </c>
      <c r="DR10" s="53"/>
      <c r="DS10" s="53"/>
      <c r="DT10" s="53"/>
      <c r="DU10" s="61" t="s">
        <v>318</v>
      </c>
      <c r="DV10" s="53">
        <v>70</v>
      </c>
      <c r="DW10" s="53"/>
      <c r="DX10" s="53"/>
      <c r="DY10" s="53"/>
      <c r="DZ10" s="61" t="s">
        <v>318</v>
      </c>
      <c r="EA10" s="53">
        <v>65</v>
      </c>
      <c r="EB10" s="53" t="s">
        <v>27</v>
      </c>
      <c r="EC10" s="53"/>
      <c r="ED10" s="53"/>
      <c r="EE10" s="61" t="s">
        <v>318</v>
      </c>
      <c r="EF10" s="53">
        <v>70</v>
      </c>
      <c r="EG10" s="53"/>
      <c r="EH10" s="53"/>
      <c r="EI10" s="53"/>
      <c r="EJ10" s="61" t="s">
        <v>31</v>
      </c>
      <c r="EK10" s="53"/>
      <c r="EL10" s="53"/>
      <c r="EM10" s="53"/>
      <c r="EN10" s="53"/>
      <c r="EO10" s="61" t="s">
        <v>318</v>
      </c>
      <c r="EP10" s="53">
        <v>40</v>
      </c>
      <c r="EQ10" s="53"/>
      <c r="ER10" s="53"/>
      <c r="ES10" s="53"/>
      <c r="ET10" s="61" t="s">
        <v>31</v>
      </c>
      <c r="EU10" s="53"/>
      <c r="EV10" s="53"/>
      <c r="EW10" s="53"/>
      <c r="EX10" s="53"/>
      <c r="EY10" s="61" t="s">
        <v>318</v>
      </c>
      <c r="EZ10" s="53">
        <v>70</v>
      </c>
      <c r="FA10" s="53"/>
      <c r="FB10" s="53"/>
      <c r="FC10" s="53"/>
      <c r="FD10" s="61" t="s">
        <v>319</v>
      </c>
      <c r="FE10" s="53">
        <v>10</v>
      </c>
      <c r="FF10" s="53"/>
      <c r="FG10" s="53"/>
      <c r="FH10" s="53"/>
      <c r="FI10" s="61" t="s">
        <v>318</v>
      </c>
      <c r="FJ10" s="53">
        <v>55</v>
      </c>
      <c r="FK10" s="53"/>
      <c r="FL10" s="53"/>
      <c r="FM10" s="53"/>
      <c r="FN10" s="61" t="s">
        <v>31</v>
      </c>
      <c r="FO10" s="53"/>
      <c r="FP10" s="53"/>
      <c r="FQ10" s="53"/>
      <c r="FR10" s="53"/>
      <c r="FS10" s="61" t="s">
        <v>227</v>
      </c>
      <c r="FT10" s="53"/>
      <c r="FU10" s="53"/>
      <c r="FV10" s="53"/>
      <c r="FW10" s="53"/>
      <c r="FX10" s="61" t="s">
        <v>319</v>
      </c>
      <c r="FY10" s="53">
        <v>25</v>
      </c>
      <c r="FZ10" s="53"/>
      <c r="GA10" s="53"/>
      <c r="GB10" s="53"/>
      <c r="GC10" s="61"/>
      <c r="GD10" s="53"/>
      <c r="GE10" s="53"/>
      <c r="GF10" s="53"/>
      <c r="GG10" s="53"/>
      <c r="GH10" s="61"/>
      <c r="GI10" s="53"/>
      <c r="GJ10" s="53"/>
      <c r="GK10" s="53"/>
      <c r="GL10" s="53"/>
      <c r="GM10" s="61"/>
      <c r="GN10" s="53"/>
      <c r="GO10" s="53"/>
      <c r="GP10" s="53"/>
      <c r="GQ10" s="53"/>
    </row>
    <row r="11" spans="1:239" ht="13.5" x14ac:dyDescent="0.2">
      <c r="A11" s="34" t="s">
        <v>30</v>
      </c>
      <c r="B11" s="46" t="s">
        <v>127</v>
      </c>
      <c r="C11" s="72">
        <f>VLOOKUP(B11,'PRESENZE ALLENAMENTI'!$D$4:$F$34,3,0)</f>
        <v>40</v>
      </c>
      <c r="D11" s="73">
        <f>E11/C11</f>
        <v>33.875</v>
      </c>
      <c r="E11" s="73">
        <f t="shared" si="0"/>
        <v>1355</v>
      </c>
      <c r="F11" s="73">
        <f t="shared" si="1"/>
        <v>61.590909090909093</v>
      </c>
      <c r="G11" s="72">
        <f t="shared" si="2"/>
        <v>21</v>
      </c>
      <c r="H11" s="72">
        <f t="shared" si="3"/>
        <v>1</v>
      </c>
      <c r="I11" s="72">
        <f t="shared" si="4"/>
        <v>2</v>
      </c>
      <c r="J11" s="72"/>
      <c r="K11" s="73">
        <f t="shared" si="5"/>
        <v>0</v>
      </c>
      <c r="L11" s="74">
        <f t="shared" si="6"/>
        <v>1</v>
      </c>
      <c r="M11" s="74">
        <f t="shared" si="7"/>
        <v>0</v>
      </c>
      <c r="N11" s="72">
        <f t="shared" si="8"/>
        <v>1</v>
      </c>
      <c r="O11" s="61" t="s">
        <v>227</v>
      </c>
      <c r="P11" s="53"/>
      <c r="Q11" s="53"/>
      <c r="R11" s="53"/>
      <c r="S11" s="53"/>
      <c r="T11" s="61" t="s">
        <v>227</v>
      </c>
      <c r="U11" s="53"/>
      <c r="V11" s="53"/>
      <c r="W11" s="53"/>
      <c r="X11" s="53"/>
      <c r="Y11" s="61" t="s">
        <v>318</v>
      </c>
      <c r="Z11" s="53">
        <v>70</v>
      </c>
      <c r="AA11" s="53"/>
      <c r="AB11" s="53"/>
      <c r="AC11" s="53"/>
      <c r="AD11" s="61"/>
      <c r="AE11" s="53"/>
      <c r="AF11" s="53"/>
      <c r="AG11" s="53"/>
      <c r="AH11" s="53"/>
      <c r="AI11" s="61"/>
      <c r="AJ11" s="53"/>
      <c r="AK11" s="53"/>
      <c r="AL11" s="53"/>
      <c r="AM11" s="53"/>
      <c r="AN11" s="61"/>
      <c r="AO11" s="53"/>
      <c r="AP11" s="53"/>
      <c r="AQ11" s="53"/>
      <c r="AR11" s="53"/>
      <c r="AS11" s="61" t="s">
        <v>318</v>
      </c>
      <c r="AT11" s="53">
        <v>70</v>
      </c>
      <c r="AU11" s="53" t="s">
        <v>27</v>
      </c>
      <c r="AV11" s="53"/>
      <c r="AW11" s="53"/>
      <c r="AX11" s="61" t="s">
        <v>318</v>
      </c>
      <c r="AY11" s="53">
        <v>70</v>
      </c>
      <c r="AZ11" s="53"/>
      <c r="BA11" s="53"/>
      <c r="BB11" s="53"/>
      <c r="BC11" s="61" t="s">
        <v>318</v>
      </c>
      <c r="BD11" s="53">
        <v>70</v>
      </c>
      <c r="BE11" s="53"/>
      <c r="BF11" s="53"/>
      <c r="BG11" s="53"/>
      <c r="BH11" s="61" t="s">
        <v>318</v>
      </c>
      <c r="BI11" s="53">
        <v>35</v>
      </c>
      <c r="BJ11" s="53"/>
      <c r="BK11" s="53"/>
      <c r="BL11" s="53"/>
      <c r="BM11" s="61" t="s">
        <v>227</v>
      </c>
      <c r="BN11" s="53"/>
      <c r="BO11" s="53"/>
      <c r="BP11" s="53"/>
      <c r="BQ11" s="53"/>
      <c r="BR11" s="61"/>
      <c r="BS11" s="53"/>
      <c r="BT11" s="53"/>
      <c r="BU11" s="53"/>
      <c r="BV11" s="53"/>
      <c r="BW11" s="61" t="s">
        <v>318</v>
      </c>
      <c r="BX11" s="53">
        <v>50</v>
      </c>
      <c r="BY11" s="53"/>
      <c r="BZ11" s="53"/>
      <c r="CA11" s="53"/>
      <c r="CB11" s="61" t="s">
        <v>318</v>
      </c>
      <c r="CC11" s="53">
        <v>70</v>
      </c>
      <c r="CD11" s="53"/>
      <c r="CE11" s="53"/>
      <c r="CF11" s="53"/>
      <c r="CG11" s="61" t="s">
        <v>318</v>
      </c>
      <c r="CH11" s="53">
        <v>70</v>
      </c>
      <c r="CI11" s="53"/>
      <c r="CJ11" s="53"/>
      <c r="CK11" s="53"/>
      <c r="CL11" s="61" t="s">
        <v>31</v>
      </c>
      <c r="CM11" s="53"/>
      <c r="CN11" s="53"/>
      <c r="CO11" s="53"/>
      <c r="CP11" s="53"/>
      <c r="CQ11" s="61" t="s">
        <v>318</v>
      </c>
      <c r="CR11" s="53">
        <v>70</v>
      </c>
      <c r="CS11" s="53"/>
      <c r="CT11" s="53"/>
      <c r="CU11" s="53"/>
      <c r="CV11" s="61" t="s">
        <v>318</v>
      </c>
      <c r="CW11" s="53">
        <v>65</v>
      </c>
      <c r="CX11" s="53"/>
      <c r="CY11" s="53"/>
      <c r="CZ11" s="53"/>
      <c r="DA11" s="61" t="s">
        <v>31</v>
      </c>
      <c r="DB11" s="53"/>
      <c r="DC11" s="53"/>
      <c r="DD11" s="53"/>
      <c r="DE11" s="53"/>
      <c r="DF11" s="61"/>
      <c r="DG11" s="53"/>
      <c r="DH11" s="53"/>
      <c r="DI11" s="53"/>
      <c r="DJ11" s="53"/>
      <c r="DK11" s="61" t="s">
        <v>318</v>
      </c>
      <c r="DL11" s="53">
        <v>70</v>
      </c>
      <c r="DM11" s="53"/>
      <c r="DN11" s="53"/>
      <c r="DO11" s="53"/>
      <c r="DP11" s="61" t="s">
        <v>318</v>
      </c>
      <c r="DQ11" s="53">
        <v>35</v>
      </c>
      <c r="DR11" s="53"/>
      <c r="DS11" s="53"/>
      <c r="DT11" s="53"/>
      <c r="DU11" s="61" t="s">
        <v>318</v>
      </c>
      <c r="DV11" s="53">
        <v>70</v>
      </c>
      <c r="DW11" s="53"/>
      <c r="DX11" s="53"/>
      <c r="DY11" s="53"/>
      <c r="DZ11" s="61"/>
      <c r="EA11" s="53"/>
      <c r="EB11" s="53"/>
      <c r="EC11" s="53"/>
      <c r="ED11" s="53"/>
      <c r="EE11" s="61" t="s">
        <v>319</v>
      </c>
      <c r="EF11" s="53">
        <v>35</v>
      </c>
      <c r="EG11" s="53"/>
      <c r="EH11" s="53"/>
      <c r="EI11" s="53"/>
      <c r="EJ11" s="61"/>
      <c r="EK11" s="53"/>
      <c r="EL11" s="53"/>
      <c r="EM11" s="53"/>
      <c r="EN11" s="53"/>
      <c r="EO11" s="61" t="s">
        <v>318</v>
      </c>
      <c r="EP11" s="53">
        <v>50</v>
      </c>
      <c r="EQ11" s="53"/>
      <c r="ER11" s="53" t="s">
        <v>480</v>
      </c>
      <c r="ES11" s="53"/>
      <c r="ET11" s="61" t="s">
        <v>318</v>
      </c>
      <c r="EU11" s="53">
        <v>70</v>
      </c>
      <c r="EV11" s="53"/>
      <c r="EW11" s="53"/>
      <c r="EX11" s="53"/>
      <c r="EY11" s="61"/>
      <c r="EZ11" s="53"/>
      <c r="FA11" s="53"/>
      <c r="FB11" s="53"/>
      <c r="FC11" s="53"/>
      <c r="FD11" s="61" t="s">
        <v>318</v>
      </c>
      <c r="FE11" s="53">
        <v>70</v>
      </c>
      <c r="FF11" s="53"/>
      <c r="FG11" s="53"/>
      <c r="FH11" s="53"/>
      <c r="FI11" s="61" t="s">
        <v>318</v>
      </c>
      <c r="FJ11" s="53">
        <v>35</v>
      </c>
      <c r="FK11" s="53"/>
      <c r="FL11" s="53"/>
      <c r="FM11" s="53"/>
      <c r="FN11" s="61" t="s">
        <v>318</v>
      </c>
      <c r="FO11" s="53">
        <v>70</v>
      </c>
      <c r="FP11" s="53"/>
      <c r="FQ11" s="53"/>
      <c r="FR11" s="53"/>
      <c r="FS11" s="61" t="s">
        <v>227</v>
      </c>
      <c r="FT11" s="53"/>
      <c r="FU11" s="53"/>
      <c r="FV11" s="53"/>
      <c r="FW11" s="53"/>
      <c r="FX11" s="61" t="s">
        <v>318</v>
      </c>
      <c r="FY11" s="53">
        <v>70</v>
      </c>
      <c r="FZ11" s="53"/>
      <c r="GA11" s="53"/>
      <c r="GB11" s="53"/>
      <c r="GC11" s="61"/>
      <c r="GD11" s="53"/>
      <c r="GE11" s="53"/>
      <c r="GF11" s="53"/>
      <c r="GG11" s="53"/>
      <c r="GH11" s="61" t="s">
        <v>318</v>
      </c>
      <c r="GI11" s="53">
        <v>70</v>
      </c>
      <c r="GJ11" s="53"/>
      <c r="GK11" s="53"/>
      <c r="GL11" s="53"/>
      <c r="GM11" s="61" t="s">
        <v>318</v>
      </c>
      <c r="GN11" s="53">
        <v>70</v>
      </c>
      <c r="GO11" s="53"/>
      <c r="GP11" s="53"/>
      <c r="GQ11" s="53"/>
    </row>
    <row r="12" spans="1:239" ht="13.5" x14ac:dyDescent="0.2">
      <c r="A12" s="128" t="s">
        <v>30</v>
      </c>
      <c r="B12" s="46" t="s">
        <v>247</v>
      </c>
      <c r="C12" s="72">
        <f>VLOOKUP(B12,'PRESENZE ALLENAMENTI'!$D$4:$F$34,3,0)</f>
        <v>29</v>
      </c>
      <c r="D12" s="73">
        <f>E12/C12</f>
        <v>45.689655172413794</v>
      </c>
      <c r="E12" s="73">
        <f t="shared" si="0"/>
        <v>1325</v>
      </c>
      <c r="F12" s="73">
        <f>E12/(G12+H12)</f>
        <v>63.095238095238095</v>
      </c>
      <c r="G12" s="72">
        <f t="shared" si="2"/>
        <v>19</v>
      </c>
      <c r="H12" s="72">
        <f t="shared" si="3"/>
        <v>2</v>
      </c>
      <c r="I12" s="72">
        <f t="shared" si="4"/>
        <v>1</v>
      </c>
      <c r="J12" s="72"/>
      <c r="K12" s="73">
        <f t="shared" si="5"/>
        <v>2</v>
      </c>
      <c r="L12" s="74">
        <f t="shared" si="6"/>
        <v>1</v>
      </c>
      <c r="M12" s="74">
        <f t="shared" si="7"/>
        <v>0</v>
      </c>
      <c r="N12" s="72">
        <f t="shared" si="8"/>
        <v>0</v>
      </c>
      <c r="O12" s="61" t="s">
        <v>227</v>
      </c>
      <c r="P12" s="53"/>
      <c r="Q12" s="53"/>
      <c r="R12" s="53"/>
      <c r="S12" s="53"/>
      <c r="T12" s="61" t="s">
        <v>227</v>
      </c>
      <c r="U12" s="53"/>
      <c r="V12" s="53"/>
      <c r="W12" s="53"/>
      <c r="X12" s="53"/>
      <c r="Y12" s="61" t="s">
        <v>318</v>
      </c>
      <c r="Z12" s="53">
        <v>70</v>
      </c>
      <c r="AA12" s="53"/>
      <c r="AB12" s="53"/>
      <c r="AC12" s="53"/>
      <c r="AD12" s="61"/>
      <c r="AE12" s="53"/>
      <c r="AF12" s="53"/>
      <c r="AG12" s="53"/>
      <c r="AH12" s="53"/>
      <c r="AI12" s="61" t="s">
        <v>318</v>
      </c>
      <c r="AJ12" s="53">
        <v>70</v>
      </c>
      <c r="AK12" s="53"/>
      <c r="AL12" s="53"/>
      <c r="AM12" s="53"/>
      <c r="AN12" s="61" t="s">
        <v>318</v>
      </c>
      <c r="AO12" s="53">
        <v>70</v>
      </c>
      <c r="AP12" s="53"/>
      <c r="AQ12" s="53"/>
      <c r="AR12" s="53"/>
      <c r="AS12" s="61" t="s">
        <v>318</v>
      </c>
      <c r="AT12" s="53">
        <v>70</v>
      </c>
      <c r="AU12" s="53"/>
      <c r="AV12" s="53"/>
      <c r="AW12" s="53"/>
      <c r="AX12" s="61"/>
      <c r="AY12" s="53"/>
      <c r="AZ12" s="53"/>
      <c r="BA12" s="53"/>
      <c r="BB12" s="53"/>
      <c r="BC12" s="61" t="s">
        <v>319</v>
      </c>
      <c r="BD12" s="53">
        <v>15</v>
      </c>
      <c r="BE12" s="53"/>
      <c r="BF12" s="53"/>
      <c r="BG12" s="53"/>
      <c r="BH12" s="61"/>
      <c r="BI12" s="53"/>
      <c r="BJ12" s="53"/>
      <c r="BK12" s="53"/>
      <c r="BL12" s="53"/>
      <c r="BM12" s="61" t="s">
        <v>227</v>
      </c>
      <c r="BN12" s="53"/>
      <c r="BO12" s="53"/>
      <c r="BP12" s="53"/>
      <c r="BQ12" s="53"/>
      <c r="BR12" s="61" t="s">
        <v>318</v>
      </c>
      <c r="BS12" s="53">
        <v>70</v>
      </c>
      <c r="BT12" s="53"/>
      <c r="BU12" s="53"/>
      <c r="BV12" s="53"/>
      <c r="BW12" s="61" t="s">
        <v>318</v>
      </c>
      <c r="BX12" s="53">
        <v>70</v>
      </c>
      <c r="BY12" s="53"/>
      <c r="BZ12" s="53"/>
      <c r="CA12" s="53"/>
      <c r="CB12" s="61"/>
      <c r="CC12" s="53"/>
      <c r="CD12" s="53"/>
      <c r="CE12" s="53"/>
      <c r="CF12" s="53"/>
      <c r="CG12" s="61" t="s">
        <v>31</v>
      </c>
      <c r="CH12" s="53"/>
      <c r="CI12" s="53"/>
      <c r="CJ12" s="53"/>
      <c r="CK12" s="53"/>
      <c r="CL12" s="61" t="s">
        <v>318</v>
      </c>
      <c r="CM12" s="53">
        <v>70</v>
      </c>
      <c r="CN12" s="53"/>
      <c r="CO12" s="53"/>
      <c r="CP12" s="53"/>
      <c r="CQ12" s="61"/>
      <c r="CR12" s="53"/>
      <c r="CS12" s="53"/>
      <c r="CT12" s="53"/>
      <c r="CU12" s="53"/>
      <c r="CV12" s="61" t="s">
        <v>318</v>
      </c>
      <c r="CW12" s="53">
        <v>70</v>
      </c>
      <c r="CX12" s="53"/>
      <c r="CY12" s="53"/>
      <c r="CZ12" s="53"/>
      <c r="DA12" s="61" t="s">
        <v>318</v>
      </c>
      <c r="DB12" s="53">
        <v>70</v>
      </c>
      <c r="DC12" s="53"/>
      <c r="DD12" s="53"/>
      <c r="DE12" s="53">
        <v>1</v>
      </c>
      <c r="DF12" s="61"/>
      <c r="DG12" s="53"/>
      <c r="DH12" s="53"/>
      <c r="DI12" s="53"/>
      <c r="DJ12" s="53"/>
      <c r="DK12" s="61" t="s">
        <v>318</v>
      </c>
      <c r="DL12" s="53">
        <v>70</v>
      </c>
      <c r="DM12" s="53"/>
      <c r="DN12" s="53"/>
      <c r="DO12" s="53"/>
      <c r="DP12" s="61" t="s">
        <v>318</v>
      </c>
      <c r="DQ12" s="53">
        <v>70</v>
      </c>
      <c r="DR12" s="53"/>
      <c r="DS12" s="53"/>
      <c r="DT12" s="53">
        <v>1</v>
      </c>
      <c r="DU12" s="61"/>
      <c r="DV12" s="53"/>
      <c r="DW12" s="53"/>
      <c r="DX12" s="53"/>
      <c r="DY12" s="53"/>
      <c r="DZ12" s="61"/>
      <c r="EA12" s="53"/>
      <c r="EB12" s="53"/>
      <c r="EC12" s="53"/>
      <c r="ED12" s="53"/>
      <c r="EE12" s="61"/>
      <c r="EF12" s="53"/>
      <c r="EG12" s="53"/>
      <c r="EH12" s="53"/>
      <c r="EI12" s="53"/>
      <c r="EJ12" s="61"/>
      <c r="EK12" s="53"/>
      <c r="EL12" s="53"/>
      <c r="EM12" s="53"/>
      <c r="EN12" s="53"/>
      <c r="EO12" s="61"/>
      <c r="EP12" s="53"/>
      <c r="EQ12" s="53"/>
      <c r="ER12" s="53"/>
      <c r="ES12" s="53"/>
      <c r="ET12" s="61" t="s">
        <v>319</v>
      </c>
      <c r="EU12" s="53">
        <v>20</v>
      </c>
      <c r="EV12" s="53"/>
      <c r="EW12" s="53"/>
      <c r="EX12" s="53"/>
      <c r="EY12" s="61" t="s">
        <v>318</v>
      </c>
      <c r="EZ12" s="53">
        <v>70</v>
      </c>
      <c r="FA12" s="53"/>
      <c r="FB12" s="53"/>
      <c r="FC12" s="53"/>
      <c r="FD12" s="61" t="s">
        <v>318</v>
      </c>
      <c r="FE12" s="53">
        <v>55</v>
      </c>
      <c r="FF12" s="53"/>
      <c r="FG12" s="53"/>
      <c r="FH12" s="53"/>
      <c r="FI12" s="61" t="s">
        <v>318</v>
      </c>
      <c r="FJ12" s="53">
        <v>70</v>
      </c>
      <c r="FK12" s="53" t="s">
        <v>27</v>
      </c>
      <c r="FL12" s="53"/>
      <c r="FM12" s="53"/>
      <c r="FN12" s="61" t="s">
        <v>318</v>
      </c>
      <c r="FO12" s="53">
        <v>70</v>
      </c>
      <c r="FP12" s="53"/>
      <c r="FQ12" s="53"/>
      <c r="FR12" s="53"/>
      <c r="FS12" s="61"/>
      <c r="FT12" s="53"/>
      <c r="FU12" s="53"/>
      <c r="FV12" s="53"/>
      <c r="FW12" s="53"/>
      <c r="FX12" s="61" t="s">
        <v>318</v>
      </c>
      <c r="FY12" s="53">
        <v>70</v>
      </c>
      <c r="FZ12" s="53"/>
      <c r="GA12" s="53"/>
      <c r="GB12" s="53"/>
      <c r="GC12" s="61" t="s">
        <v>318</v>
      </c>
      <c r="GD12" s="53">
        <v>70</v>
      </c>
      <c r="GE12" s="53"/>
      <c r="GF12" s="53"/>
      <c r="GG12" s="53"/>
      <c r="GH12" s="61" t="s">
        <v>318</v>
      </c>
      <c r="GI12" s="53">
        <v>60</v>
      </c>
      <c r="GJ12" s="53"/>
      <c r="GK12" s="53"/>
      <c r="GL12" s="53"/>
      <c r="GM12" s="61" t="s">
        <v>318</v>
      </c>
      <c r="GN12" s="53">
        <v>55</v>
      </c>
      <c r="GO12" s="53"/>
      <c r="GP12" s="53"/>
      <c r="GQ12" s="53"/>
    </row>
    <row r="13" spans="1:239" ht="13.5" x14ac:dyDescent="0.2">
      <c r="A13" s="128" t="s">
        <v>30</v>
      </c>
      <c r="B13" s="46" t="s">
        <v>78</v>
      </c>
      <c r="C13" s="72">
        <f>VLOOKUP(B13,'PRESENZE ALLENAMENTI'!$D$4:$F$34,3,0)</f>
        <v>41</v>
      </c>
      <c r="D13" s="73">
        <f>E13/C13</f>
        <v>39.390243902439025</v>
      </c>
      <c r="E13" s="73">
        <f t="shared" si="0"/>
        <v>1615</v>
      </c>
      <c r="F13" s="73">
        <f t="shared" ref="F13" si="12">E13/(G13+H13)</f>
        <v>67.291666666666671</v>
      </c>
      <c r="G13" s="72">
        <f t="shared" si="2"/>
        <v>24</v>
      </c>
      <c r="H13" s="72">
        <f t="shared" si="3"/>
        <v>0</v>
      </c>
      <c r="I13" s="72">
        <f t="shared" si="4"/>
        <v>3</v>
      </c>
      <c r="J13" s="72"/>
      <c r="K13" s="73">
        <f t="shared" si="5"/>
        <v>1</v>
      </c>
      <c r="L13" s="74">
        <f t="shared" si="6"/>
        <v>2</v>
      </c>
      <c r="M13" s="74">
        <f t="shared" si="7"/>
        <v>0</v>
      </c>
      <c r="N13" s="72">
        <f t="shared" si="8"/>
        <v>0</v>
      </c>
      <c r="O13" s="61" t="s">
        <v>227</v>
      </c>
      <c r="P13" s="53"/>
      <c r="Q13" s="53"/>
      <c r="R13" s="53"/>
      <c r="S13" s="53"/>
      <c r="T13" s="61" t="s">
        <v>227</v>
      </c>
      <c r="U13" s="53"/>
      <c r="V13" s="53"/>
      <c r="W13" s="53"/>
      <c r="X13" s="53"/>
      <c r="Y13" s="61" t="s">
        <v>318</v>
      </c>
      <c r="Z13" s="53">
        <v>55</v>
      </c>
      <c r="AA13" s="53" t="s">
        <v>27</v>
      </c>
      <c r="AB13" s="53"/>
      <c r="AC13" s="53"/>
      <c r="AD13" s="61" t="s">
        <v>318</v>
      </c>
      <c r="AE13" s="53">
        <v>70</v>
      </c>
      <c r="AF13" s="53"/>
      <c r="AG13" s="53"/>
      <c r="AH13" s="53"/>
      <c r="AI13" s="61" t="s">
        <v>318</v>
      </c>
      <c r="AJ13" s="53">
        <v>70</v>
      </c>
      <c r="AK13" s="53"/>
      <c r="AL13" s="53"/>
      <c r="AM13" s="53"/>
      <c r="AN13" s="61" t="s">
        <v>318</v>
      </c>
      <c r="AO13" s="53">
        <v>50</v>
      </c>
      <c r="AP13" s="53"/>
      <c r="AQ13" s="53"/>
      <c r="AR13" s="53">
        <v>1</v>
      </c>
      <c r="AS13" s="61" t="s">
        <v>31</v>
      </c>
      <c r="AT13" s="53"/>
      <c r="AU13" s="53"/>
      <c r="AV13" s="53"/>
      <c r="AW13" s="53"/>
      <c r="AX13" s="61"/>
      <c r="AY13" s="53"/>
      <c r="AZ13" s="53"/>
      <c r="BA13" s="53"/>
      <c r="BB13" s="53"/>
      <c r="BC13" s="61" t="s">
        <v>318</v>
      </c>
      <c r="BD13" s="53">
        <v>70</v>
      </c>
      <c r="BE13" s="53"/>
      <c r="BF13" s="53"/>
      <c r="BG13" s="53"/>
      <c r="BH13" s="61" t="s">
        <v>318</v>
      </c>
      <c r="BI13" s="53">
        <v>70</v>
      </c>
      <c r="BJ13" s="53"/>
      <c r="BK13" s="53"/>
      <c r="BL13" s="53"/>
      <c r="BM13" s="61" t="s">
        <v>227</v>
      </c>
      <c r="BN13" s="53"/>
      <c r="BO13" s="53"/>
      <c r="BP13" s="53"/>
      <c r="BQ13" s="53"/>
      <c r="BR13" s="61"/>
      <c r="BS13" s="53"/>
      <c r="BT13" s="53"/>
      <c r="BU13" s="53"/>
      <c r="BV13" s="53"/>
      <c r="BW13" s="61" t="s">
        <v>318</v>
      </c>
      <c r="BX13" s="53">
        <v>50</v>
      </c>
      <c r="BY13" s="53"/>
      <c r="BZ13" s="53"/>
      <c r="CA13" s="53"/>
      <c r="CB13" s="61" t="s">
        <v>318</v>
      </c>
      <c r="CC13" s="53">
        <v>70</v>
      </c>
      <c r="CD13" s="53"/>
      <c r="CE13" s="53"/>
      <c r="CF13" s="53"/>
      <c r="CG13" s="61" t="s">
        <v>318</v>
      </c>
      <c r="CH13" s="53">
        <v>70</v>
      </c>
      <c r="CI13" s="53" t="s">
        <v>27</v>
      </c>
      <c r="CJ13" s="53"/>
      <c r="CK13" s="53"/>
      <c r="CL13" s="61"/>
      <c r="CM13" s="53"/>
      <c r="CN13" s="53"/>
      <c r="CO13" s="53"/>
      <c r="CP13" s="53"/>
      <c r="CQ13" s="61" t="s">
        <v>31</v>
      </c>
      <c r="CR13" s="53"/>
      <c r="CS13" s="53"/>
      <c r="CT13" s="53"/>
      <c r="CU13" s="53"/>
      <c r="CV13" s="61" t="s">
        <v>318</v>
      </c>
      <c r="CW13" s="53">
        <v>70</v>
      </c>
      <c r="CX13" s="53"/>
      <c r="CY13" s="53"/>
      <c r="CZ13" s="53"/>
      <c r="DA13" s="61"/>
      <c r="DB13" s="53"/>
      <c r="DC13" s="53"/>
      <c r="DD13" s="53"/>
      <c r="DE13" s="53"/>
      <c r="DF13" s="61" t="s">
        <v>227</v>
      </c>
      <c r="DG13" s="53"/>
      <c r="DH13" s="53"/>
      <c r="DI13" s="53"/>
      <c r="DJ13" s="53"/>
      <c r="DK13" s="61" t="s">
        <v>318</v>
      </c>
      <c r="DL13" s="53">
        <v>70</v>
      </c>
      <c r="DM13" s="53"/>
      <c r="DN13" s="53"/>
      <c r="DO13" s="53"/>
      <c r="DP13" s="61" t="s">
        <v>318</v>
      </c>
      <c r="DQ13" s="53">
        <v>70</v>
      </c>
      <c r="DR13" s="53"/>
      <c r="DS13" s="53"/>
      <c r="DT13" s="53"/>
      <c r="DU13" s="61" t="s">
        <v>318</v>
      </c>
      <c r="DV13" s="53">
        <v>70</v>
      </c>
      <c r="DW13" s="53"/>
      <c r="DX13" s="53"/>
      <c r="DY13" s="53"/>
      <c r="DZ13" s="61" t="s">
        <v>318</v>
      </c>
      <c r="EA13" s="53">
        <v>70</v>
      </c>
      <c r="EB13" s="53"/>
      <c r="EC13" s="53"/>
      <c r="ED13" s="53"/>
      <c r="EE13" s="61" t="s">
        <v>318</v>
      </c>
      <c r="EF13" s="53">
        <v>70</v>
      </c>
      <c r="EG13" s="53"/>
      <c r="EH13" s="53"/>
      <c r="EI13" s="53"/>
      <c r="EJ13" s="61"/>
      <c r="EK13" s="53"/>
      <c r="EL13" s="53"/>
      <c r="EM13" s="53"/>
      <c r="EN13" s="53"/>
      <c r="EO13" s="61" t="s">
        <v>318</v>
      </c>
      <c r="EP13" s="53">
        <v>70</v>
      </c>
      <c r="EQ13" s="53"/>
      <c r="ER13" s="53"/>
      <c r="ES13" s="53"/>
      <c r="ET13" s="61" t="s">
        <v>318</v>
      </c>
      <c r="EU13" s="53">
        <v>70</v>
      </c>
      <c r="EV13" s="53"/>
      <c r="EW13" s="53"/>
      <c r="EX13" s="53"/>
      <c r="EY13" s="61" t="s">
        <v>318</v>
      </c>
      <c r="EZ13" s="53">
        <v>70</v>
      </c>
      <c r="FA13" s="53"/>
      <c r="FB13" s="53"/>
      <c r="FC13" s="53"/>
      <c r="FD13" s="61" t="s">
        <v>318</v>
      </c>
      <c r="FE13" s="53">
        <v>70</v>
      </c>
      <c r="FF13" s="53"/>
      <c r="FG13" s="53"/>
      <c r="FH13" s="53"/>
      <c r="FI13" s="61" t="s">
        <v>318</v>
      </c>
      <c r="FJ13" s="53">
        <v>70</v>
      </c>
      <c r="FK13" s="53"/>
      <c r="FL13" s="53"/>
      <c r="FM13" s="53"/>
      <c r="FN13" s="61" t="s">
        <v>318</v>
      </c>
      <c r="FO13" s="53">
        <v>70</v>
      </c>
      <c r="FP13" s="53"/>
      <c r="FQ13" s="53"/>
      <c r="FR13" s="53"/>
      <c r="FS13" s="61" t="s">
        <v>227</v>
      </c>
      <c r="FT13" s="53"/>
      <c r="FU13" s="53"/>
      <c r="FV13" s="53"/>
      <c r="FW13" s="53"/>
      <c r="FX13" s="61" t="s">
        <v>318</v>
      </c>
      <c r="FY13" s="53">
        <v>50</v>
      </c>
      <c r="FZ13" s="53"/>
      <c r="GA13" s="53"/>
      <c r="GB13" s="53"/>
      <c r="GC13" s="61" t="s">
        <v>318</v>
      </c>
      <c r="GD13" s="53">
        <v>70</v>
      </c>
      <c r="GE13" s="53"/>
      <c r="GF13" s="53"/>
      <c r="GG13" s="53"/>
      <c r="GH13" s="61" t="s">
        <v>31</v>
      </c>
      <c r="GI13" s="53">
        <v>10</v>
      </c>
      <c r="GJ13" s="53"/>
      <c r="GK13" s="53"/>
      <c r="GL13" s="53"/>
      <c r="GM13" s="61" t="s">
        <v>318</v>
      </c>
      <c r="GN13" s="53">
        <v>70</v>
      </c>
      <c r="GO13" s="53"/>
      <c r="GP13" s="53"/>
      <c r="GQ13" s="53"/>
    </row>
    <row r="14" spans="1:239" ht="13.5" x14ac:dyDescent="0.2">
      <c r="A14" s="128" t="s">
        <v>26</v>
      </c>
      <c r="B14" s="46" t="s">
        <v>222</v>
      </c>
      <c r="C14" s="72">
        <f>VLOOKUP(B14,'PRESENZE ALLENAMENTI'!$D$4:$F$34,3,0)</f>
        <v>29</v>
      </c>
      <c r="D14" s="73">
        <f>E14/C14</f>
        <v>50</v>
      </c>
      <c r="E14" s="73">
        <f t="shared" si="0"/>
        <v>1450</v>
      </c>
      <c r="F14" s="73">
        <f t="shared" si="1"/>
        <v>60.416666666666664</v>
      </c>
      <c r="G14" s="72">
        <f t="shared" si="2"/>
        <v>20</v>
      </c>
      <c r="H14" s="72">
        <f t="shared" si="3"/>
        <v>4</v>
      </c>
      <c r="I14" s="72">
        <f t="shared" si="4"/>
        <v>0</v>
      </c>
      <c r="J14" s="72"/>
      <c r="K14" s="73">
        <f t="shared" si="5"/>
        <v>4</v>
      </c>
      <c r="L14" s="74">
        <f t="shared" si="6"/>
        <v>0</v>
      </c>
      <c r="M14" s="74">
        <f t="shared" si="7"/>
        <v>0</v>
      </c>
      <c r="N14" s="72">
        <f t="shared" si="8"/>
        <v>0</v>
      </c>
      <c r="O14" s="61"/>
      <c r="P14" s="53"/>
      <c r="Q14" s="53"/>
      <c r="R14" s="53"/>
      <c r="S14" s="53"/>
      <c r="T14" s="61"/>
      <c r="U14" s="53"/>
      <c r="V14" s="53"/>
      <c r="W14" s="53"/>
      <c r="X14" s="53"/>
      <c r="Y14" s="61"/>
      <c r="Z14" s="53"/>
      <c r="AA14" s="53"/>
      <c r="AB14" s="53"/>
      <c r="AC14" s="53"/>
      <c r="AD14" s="61"/>
      <c r="AE14" s="53"/>
      <c r="AF14" s="53"/>
      <c r="AG14" s="53"/>
      <c r="AH14" s="53"/>
      <c r="AI14" s="61"/>
      <c r="AJ14" s="53"/>
      <c r="AK14" s="53"/>
      <c r="AL14" s="53"/>
      <c r="AM14" s="53"/>
      <c r="AN14" s="61"/>
      <c r="AO14" s="53"/>
      <c r="AP14" s="53"/>
      <c r="AQ14" s="53"/>
      <c r="AR14" s="53"/>
      <c r="AS14" s="61"/>
      <c r="AT14" s="53"/>
      <c r="AU14" s="53"/>
      <c r="AV14" s="53"/>
      <c r="AW14" s="53"/>
      <c r="AX14" s="61"/>
      <c r="AY14" s="53"/>
      <c r="AZ14" s="53"/>
      <c r="BA14" s="53"/>
      <c r="BB14" s="53"/>
      <c r="BC14" s="61"/>
      <c r="BD14" s="53"/>
      <c r="BE14" s="53"/>
      <c r="BF14" s="53"/>
      <c r="BG14" s="53"/>
      <c r="BH14" s="61"/>
      <c r="BI14" s="53"/>
      <c r="BJ14" s="53"/>
      <c r="BK14" s="53"/>
      <c r="BL14" s="53"/>
      <c r="BM14" s="61" t="s">
        <v>227</v>
      </c>
      <c r="BN14" s="53"/>
      <c r="BO14" s="53"/>
      <c r="BP14" s="53"/>
      <c r="BQ14" s="53"/>
      <c r="BR14" s="61" t="s">
        <v>318</v>
      </c>
      <c r="BS14" s="53">
        <v>70</v>
      </c>
      <c r="BT14" s="53"/>
      <c r="BU14" s="53"/>
      <c r="BV14" s="53"/>
      <c r="BW14" s="61" t="s">
        <v>318</v>
      </c>
      <c r="BX14" s="53">
        <v>55</v>
      </c>
      <c r="BY14" s="53"/>
      <c r="BZ14" s="53"/>
      <c r="CA14" s="53">
        <v>2</v>
      </c>
      <c r="CB14" s="61" t="s">
        <v>318</v>
      </c>
      <c r="CC14" s="53">
        <v>70</v>
      </c>
      <c r="CD14" s="53"/>
      <c r="CE14" s="53"/>
      <c r="CF14" s="53"/>
      <c r="CG14" s="61" t="s">
        <v>318</v>
      </c>
      <c r="CH14" s="53">
        <v>70</v>
      </c>
      <c r="CI14" s="53"/>
      <c r="CJ14" s="53"/>
      <c r="CK14" s="53"/>
      <c r="CL14" s="61" t="s">
        <v>318</v>
      </c>
      <c r="CM14" s="53">
        <v>60</v>
      </c>
      <c r="CN14" s="53"/>
      <c r="CO14" s="53"/>
      <c r="CP14" s="53"/>
      <c r="CQ14" s="61" t="s">
        <v>319</v>
      </c>
      <c r="CR14" s="53">
        <v>25</v>
      </c>
      <c r="CS14" s="53"/>
      <c r="CT14" s="53"/>
      <c r="CU14" s="53"/>
      <c r="CV14" s="61" t="s">
        <v>318</v>
      </c>
      <c r="CW14" s="53">
        <v>60</v>
      </c>
      <c r="CX14" s="53"/>
      <c r="CY14" s="53"/>
      <c r="CZ14" s="53"/>
      <c r="DA14" s="61" t="s">
        <v>318</v>
      </c>
      <c r="DB14" s="53">
        <v>60</v>
      </c>
      <c r="DC14" s="53"/>
      <c r="DD14" s="53"/>
      <c r="DE14" s="53"/>
      <c r="DF14" s="61" t="s">
        <v>227</v>
      </c>
      <c r="DG14" s="53"/>
      <c r="DH14" s="53"/>
      <c r="DI14" s="53"/>
      <c r="DJ14" s="53"/>
      <c r="DK14" s="61" t="s">
        <v>318</v>
      </c>
      <c r="DL14" s="53">
        <v>70</v>
      </c>
      <c r="DM14" s="53"/>
      <c r="DN14" s="53"/>
      <c r="DO14" s="53"/>
      <c r="DP14" s="61" t="s">
        <v>318</v>
      </c>
      <c r="DQ14" s="53">
        <v>70</v>
      </c>
      <c r="DR14" s="53"/>
      <c r="DS14" s="53"/>
      <c r="DT14" s="53"/>
      <c r="DU14" s="61" t="s">
        <v>319</v>
      </c>
      <c r="DV14" s="53">
        <v>25</v>
      </c>
      <c r="DW14" s="53"/>
      <c r="DX14" s="53"/>
      <c r="DY14" s="53"/>
      <c r="DZ14" s="61" t="s">
        <v>318</v>
      </c>
      <c r="EA14" s="53">
        <v>70</v>
      </c>
      <c r="EB14" s="53"/>
      <c r="EC14" s="53"/>
      <c r="ED14" s="53"/>
      <c r="EE14" s="61" t="s">
        <v>318</v>
      </c>
      <c r="EF14" s="53">
        <v>70</v>
      </c>
      <c r="EG14" s="53"/>
      <c r="EH14" s="53"/>
      <c r="EI14" s="53"/>
      <c r="EJ14" s="61" t="s">
        <v>319</v>
      </c>
      <c r="EK14" s="53">
        <v>20</v>
      </c>
      <c r="EL14" s="53"/>
      <c r="EM14" s="53"/>
      <c r="EN14" s="53"/>
      <c r="EO14" s="61" t="s">
        <v>318</v>
      </c>
      <c r="EP14" s="53">
        <v>70</v>
      </c>
      <c r="EQ14" s="53"/>
      <c r="ER14" s="53"/>
      <c r="ES14" s="53"/>
      <c r="ET14" s="61" t="s">
        <v>318</v>
      </c>
      <c r="EU14" s="53">
        <v>70</v>
      </c>
      <c r="EV14" s="53"/>
      <c r="EW14" s="53"/>
      <c r="EX14" s="53"/>
      <c r="EY14" s="61" t="s">
        <v>319</v>
      </c>
      <c r="EZ14" s="53">
        <v>25</v>
      </c>
      <c r="FA14" s="53"/>
      <c r="FB14" s="53"/>
      <c r="FC14" s="53"/>
      <c r="FD14" s="61" t="s">
        <v>318</v>
      </c>
      <c r="FE14" s="53">
        <v>70</v>
      </c>
      <c r="FF14" s="53"/>
      <c r="FG14" s="53"/>
      <c r="FH14" s="53"/>
      <c r="FI14" s="61" t="s">
        <v>318</v>
      </c>
      <c r="FJ14" s="53">
        <v>70</v>
      </c>
      <c r="FK14" s="53"/>
      <c r="FL14" s="53"/>
      <c r="FM14" s="53"/>
      <c r="FN14" s="61" t="s">
        <v>318</v>
      </c>
      <c r="FO14" s="53">
        <v>70</v>
      </c>
      <c r="FP14" s="53"/>
      <c r="FQ14" s="53"/>
      <c r="FR14" s="53">
        <v>1</v>
      </c>
      <c r="FS14" s="61" t="s">
        <v>227</v>
      </c>
      <c r="FT14" s="53"/>
      <c r="FU14" s="53"/>
      <c r="FV14" s="53"/>
      <c r="FW14" s="53"/>
      <c r="FX14" s="61" t="s">
        <v>318</v>
      </c>
      <c r="FY14" s="53">
        <v>70</v>
      </c>
      <c r="FZ14" s="53"/>
      <c r="GA14" s="53"/>
      <c r="GB14" s="53"/>
      <c r="GC14" s="61" t="s">
        <v>318</v>
      </c>
      <c r="GD14" s="53">
        <v>70</v>
      </c>
      <c r="GE14" s="53"/>
      <c r="GF14" s="53"/>
      <c r="GG14" s="53">
        <v>1</v>
      </c>
      <c r="GH14" s="61" t="s">
        <v>318</v>
      </c>
      <c r="GI14" s="53">
        <v>70</v>
      </c>
      <c r="GJ14" s="53"/>
      <c r="GK14" s="53"/>
      <c r="GL14" s="53"/>
      <c r="GM14" s="61" t="s">
        <v>318</v>
      </c>
      <c r="GN14" s="53">
        <v>70</v>
      </c>
      <c r="GO14" s="53"/>
      <c r="GP14" s="53"/>
      <c r="GQ14" s="53"/>
    </row>
    <row r="15" spans="1:239" ht="13.5" x14ac:dyDescent="0.2">
      <c r="A15" s="128" t="s">
        <v>26</v>
      </c>
      <c r="B15" s="46" t="s">
        <v>79</v>
      </c>
      <c r="C15" s="72">
        <f>VLOOKUP(B15,'PRESENZE ALLENAMENTI'!$D$4:$F$34,3,0)</f>
        <v>23</v>
      </c>
      <c r="D15" s="73">
        <f t="shared" si="9"/>
        <v>62.391304347826086</v>
      </c>
      <c r="E15" s="73">
        <f t="shared" si="0"/>
        <v>1435</v>
      </c>
      <c r="F15" s="73">
        <f t="shared" si="1"/>
        <v>57.4</v>
      </c>
      <c r="G15" s="72">
        <f t="shared" si="2"/>
        <v>19</v>
      </c>
      <c r="H15" s="72">
        <f t="shared" si="3"/>
        <v>6</v>
      </c>
      <c r="I15" s="72">
        <f t="shared" si="4"/>
        <v>0</v>
      </c>
      <c r="J15" s="72"/>
      <c r="K15" s="73">
        <f t="shared" si="5"/>
        <v>4</v>
      </c>
      <c r="L15" s="74">
        <f t="shared" si="6"/>
        <v>9</v>
      </c>
      <c r="M15" s="74">
        <f t="shared" si="7"/>
        <v>0</v>
      </c>
      <c r="N15" s="72">
        <f t="shared" si="8"/>
        <v>0</v>
      </c>
      <c r="O15" s="61" t="s">
        <v>227</v>
      </c>
      <c r="P15" s="53"/>
      <c r="Q15" s="53"/>
      <c r="R15" s="53"/>
      <c r="S15" s="53"/>
      <c r="T15" s="61" t="s">
        <v>227</v>
      </c>
      <c r="U15" s="53"/>
      <c r="V15" s="53"/>
      <c r="W15" s="53"/>
      <c r="X15" s="53"/>
      <c r="Y15" s="61" t="s">
        <v>319</v>
      </c>
      <c r="Z15" s="53">
        <v>60</v>
      </c>
      <c r="AA15" s="53" t="s">
        <v>27</v>
      </c>
      <c r="AB15" s="53"/>
      <c r="AC15" s="53"/>
      <c r="AD15" s="61" t="s">
        <v>318</v>
      </c>
      <c r="AE15" s="53">
        <v>70</v>
      </c>
      <c r="AF15" s="53"/>
      <c r="AG15" s="53"/>
      <c r="AH15" s="53"/>
      <c r="AI15" s="61"/>
      <c r="AJ15" s="53"/>
      <c r="AK15" s="53"/>
      <c r="AL15" s="53"/>
      <c r="AM15" s="53"/>
      <c r="AN15" s="61" t="s">
        <v>318</v>
      </c>
      <c r="AO15" s="53">
        <v>70</v>
      </c>
      <c r="AP15" s="53"/>
      <c r="AQ15" s="53"/>
      <c r="AR15" s="53"/>
      <c r="AS15" s="61" t="s">
        <v>318</v>
      </c>
      <c r="AT15" s="53">
        <v>70</v>
      </c>
      <c r="AU15" s="53"/>
      <c r="AV15" s="53"/>
      <c r="AW15" s="53"/>
      <c r="AX15" s="61" t="s">
        <v>319</v>
      </c>
      <c r="AY15" s="53">
        <v>35</v>
      </c>
      <c r="AZ15" s="53"/>
      <c r="BA15" s="53"/>
      <c r="BB15" s="53">
        <v>1</v>
      </c>
      <c r="BC15" s="61" t="s">
        <v>318</v>
      </c>
      <c r="BD15" s="53">
        <v>70</v>
      </c>
      <c r="BE15" s="53" t="s">
        <v>27</v>
      </c>
      <c r="BF15" s="53"/>
      <c r="BG15" s="53"/>
      <c r="BH15" s="61" t="s">
        <v>318</v>
      </c>
      <c r="BI15" s="53">
        <v>70</v>
      </c>
      <c r="BJ15" s="53"/>
      <c r="BK15" s="53"/>
      <c r="BL15" s="53"/>
      <c r="BM15" s="61"/>
      <c r="BN15" s="53"/>
      <c r="BO15" s="53"/>
      <c r="BP15" s="53"/>
      <c r="BQ15" s="53"/>
      <c r="BR15" s="61"/>
      <c r="BS15" s="53"/>
      <c r="BT15" s="53"/>
      <c r="BU15" s="53"/>
      <c r="BV15" s="53"/>
      <c r="BW15" s="61"/>
      <c r="BX15" s="53"/>
      <c r="BY15" s="53"/>
      <c r="BZ15" s="53"/>
      <c r="CA15" s="53"/>
      <c r="CB15" s="61"/>
      <c r="CC15" s="53"/>
      <c r="CD15" s="53"/>
      <c r="CE15" s="53"/>
      <c r="CF15" s="53"/>
      <c r="CG15" s="61"/>
      <c r="CH15" s="53"/>
      <c r="CI15" s="53"/>
      <c r="CJ15" s="53"/>
      <c r="CK15" s="53"/>
      <c r="CL15" s="61" t="s">
        <v>319</v>
      </c>
      <c r="CM15" s="53">
        <v>20</v>
      </c>
      <c r="CN15" s="53"/>
      <c r="CO15" s="53"/>
      <c r="CP15" s="53"/>
      <c r="CQ15" s="61" t="s">
        <v>318</v>
      </c>
      <c r="CR15" s="53">
        <v>55</v>
      </c>
      <c r="CS15" s="53"/>
      <c r="CT15" s="53"/>
      <c r="CU15" s="53"/>
      <c r="CV15" s="61"/>
      <c r="CW15" s="53"/>
      <c r="CX15" s="53"/>
      <c r="CY15" s="53"/>
      <c r="CZ15" s="53"/>
      <c r="DA15" s="61" t="s">
        <v>318</v>
      </c>
      <c r="DB15" s="53">
        <v>70</v>
      </c>
      <c r="DC15" s="53"/>
      <c r="DD15" s="53"/>
      <c r="DE15" s="53"/>
      <c r="DF15" s="61"/>
      <c r="DG15" s="53"/>
      <c r="DH15" s="53"/>
      <c r="DI15" s="53"/>
      <c r="DJ15" s="53"/>
      <c r="DK15" s="61" t="s">
        <v>318</v>
      </c>
      <c r="DL15" s="53">
        <v>60</v>
      </c>
      <c r="DM15" s="53"/>
      <c r="DN15" s="53"/>
      <c r="DO15" s="53"/>
      <c r="DP15" s="61" t="s">
        <v>318</v>
      </c>
      <c r="DQ15" s="53">
        <v>70</v>
      </c>
      <c r="DR15" s="53" t="s">
        <v>27</v>
      </c>
      <c r="DS15" s="53"/>
      <c r="DT15" s="53"/>
      <c r="DU15" s="61" t="s">
        <v>318</v>
      </c>
      <c r="DV15" s="53">
        <v>70</v>
      </c>
      <c r="DW15" s="53"/>
      <c r="DX15" s="53"/>
      <c r="DY15" s="53"/>
      <c r="DZ15" s="61"/>
      <c r="EA15" s="53"/>
      <c r="EB15" s="53"/>
      <c r="EC15" s="53"/>
      <c r="ED15" s="53"/>
      <c r="EE15" s="61" t="s">
        <v>318</v>
      </c>
      <c r="EF15" s="53">
        <v>65</v>
      </c>
      <c r="EG15" s="53" t="s">
        <v>27</v>
      </c>
      <c r="EH15" s="53"/>
      <c r="EI15" s="53"/>
      <c r="EJ15" s="61" t="s">
        <v>318</v>
      </c>
      <c r="EK15" s="53">
        <v>50</v>
      </c>
      <c r="EL15" s="53"/>
      <c r="EM15" s="53"/>
      <c r="EN15" s="53"/>
      <c r="EO15" s="61" t="s">
        <v>318</v>
      </c>
      <c r="EP15" s="53">
        <v>70</v>
      </c>
      <c r="EQ15" s="53"/>
      <c r="ER15" s="53"/>
      <c r="ES15" s="53">
        <v>1</v>
      </c>
      <c r="ET15" s="61" t="s">
        <v>318</v>
      </c>
      <c r="EU15" s="53">
        <v>55</v>
      </c>
      <c r="EV15" s="53"/>
      <c r="EW15" s="53"/>
      <c r="EX15" s="53"/>
      <c r="EY15" s="61" t="s">
        <v>318</v>
      </c>
      <c r="EZ15" s="53">
        <v>70</v>
      </c>
      <c r="FA15" s="53" t="s">
        <v>27</v>
      </c>
      <c r="FB15" s="53"/>
      <c r="FC15" s="53">
        <v>1</v>
      </c>
      <c r="FD15" s="61" t="s">
        <v>318</v>
      </c>
      <c r="FE15" s="53">
        <v>70</v>
      </c>
      <c r="FF15" s="53" t="s">
        <v>27</v>
      </c>
      <c r="FG15" s="53"/>
      <c r="FH15" s="53"/>
      <c r="FI15" s="61" t="s">
        <v>319</v>
      </c>
      <c r="FJ15" s="53">
        <v>25</v>
      </c>
      <c r="FK15" s="53" t="s">
        <v>27</v>
      </c>
      <c r="FL15" s="53"/>
      <c r="FM15" s="53">
        <v>1</v>
      </c>
      <c r="FN15" s="61" t="s">
        <v>319</v>
      </c>
      <c r="FO15" s="53">
        <v>20</v>
      </c>
      <c r="FP15" s="53"/>
      <c r="FQ15" s="53"/>
      <c r="FR15" s="53"/>
      <c r="FS15" s="61" t="s">
        <v>227</v>
      </c>
      <c r="FT15" s="53"/>
      <c r="FU15" s="53"/>
      <c r="FV15" s="53"/>
      <c r="FW15" s="53"/>
      <c r="FX15" s="61" t="s">
        <v>318</v>
      </c>
      <c r="FY15" s="53">
        <v>70</v>
      </c>
      <c r="FZ15" s="53" t="s">
        <v>27</v>
      </c>
      <c r="GA15" s="53"/>
      <c r="GB15" s="53"/>
      <c r="GC15" s="61" t="s">
        <v>318</v>
      </c>
      <c r="GD15" s="53">
        <v>70</v>
      </c>
      <c r="GE15" s="53" t="s">
        <v>27</v>
      </c>
      <c r="GF15" s="53"/>
      <c r="GG15" s="53"/>
      <c r="GH15" s="61" t="s">
        <v>318</v>
      </c>
      <c r="GI15" s="53">
        <v>65</v>
      </c>
      <c r="GJ15" s="53"/>
      <c r="GK15" s="53"/>
      <c r="GL15" s="53"/>
      <c r="GM15" s="61" t="s">
        <v>319</v>
      </c>
      <c r="GN15" s="53">
        <v>15</v>
      </c>
      <c r="GO15" s="53"/>
      <c r="GP15" s="53"/>
      <c r="GQ15" s="53"/>
    </row>
    <row r="16" spans="1:239" ht="13.5" x14ac:dyDescent="0.2">
      <c r="A16" s="34" t="s">
        <v>26</v>
      </c>
      <c r="B16" s="46" t="s">
        <v>177</v>
      </c>
      <c r="C16" s="72">
        <f>VLOOKUP(B16,'PRESENZE ALLENAMENTI'!$D$4:$F$34,3,0)</f>
        <v>41</v>
      </c>
      <c r="D16" s="73">
        <f>E16/C16</f>
        <v>22.560975609756099</v>
      </c>
      <c r="E16" s="73">
        <f t="shared" si="0"/>
        <v>925</v>
      </c>
      <c r="F16" s="73">
        <f t="shared" si="1"/>
        <v>46.25</v>
      </c>
      <c r="G16" s="72">
        <f t="shared" si="2"/>
        <v>16</v>
      </c>
      <c r="H16" s="72">
        <f t="shared" si="3"/>
        <v>4</v>
      </c>
      <c r="I16" s="72">
        <f t="shared" si="4"/>
        <v>4</v>
      </c>
      <c r="J16" s="72"/>
      <c r="K16" s="73">
        <f t="shared" si="5"/>
        <v>0</v>
      </c>
      <c r="L16" s="74">
        <f t="shared" si="6"/>
        <v>2</v>
      </c>
      <c r="M16" s="74">
        <f t="shared" si="7"/>
        <v>0</v>
      </c>
      <c r="N16" s="72">
        <f t="shared" si="8"/>
        <v>0</v>
      </c>
      <c r="O16" s="61" t="s">
        <v>227</v>
      </c>
      <c r="P16" s="53"/>
      <c r="Q16" s="53"/>
      <c r="R16" s="53"/>
      <c r="S16" s="53"/>
      <c r="T16" s="61" t="s">
        <v>227</v>
      </c>
      <c r="U16" s="53"/>
      <c r="V16" s="53"/>
      <c r="W16" s="53"/>
      <c r="X16" s="53"/>
      <c r="Y16" s="61" t="s">
        <v>318</v>
      </c>
      <c r="Z16" s="53">
        <v>60</v>
      </c>
      <c r="AA16" s="53"/>
      <c r="AB16" s="53"/>
      <c r="AC16" s="53"/>
      <c r="AD16" s="61"/>
      <c r="AE16" s="53"/>
      <c r="AF16" s="53"/>
      <c r="AG16" s="53"/>
      <c r="AH16" s="53"/>
      <c r="AI16" s="61"/>
      <c r="AJ16" s="53"/>
      <c r="AK16" s="53"/>
      <c r="AL16" s="53"/>
      <c r="AM16" s="53"/>
      <c r="AN16" s="61"/>
      <c r="AO16" s="53"/>
      <c r="AP16" s="53"/>
      <c r="AQ16" s="53"/>
      <c r="AR16" s="53"/>
      <c r="AS16" s="61"/>
      <c r="AT16" s="53"/>
      <c r="AU16" s="53"/>
      <c r="AV16" s="53"/>
      <c r="AW16" s="53"/>
      <c r="AX16" s="61"/>
      <c r="AY16" s="53"/>
      <c r="AZ16" s="53"/>
      <c r="BA16" s="53"/>
      <c r="BB16" s="53"/>
      <c r="BC16" s="61"/>
      <c r="BD16" s="53"/>
      <c r="BE16" s="53"/>
      <c r="BF16" s="53"/>
      <c r="BG16" s="53"/>
      <c r="BH16" s="61"/>
      <c r="BI16" s="53"/>
      <c r="BJ16" s="53"/>
      <c r="BK16" s="53"/>
      <c r="BL16" s="53"/>
      <c r="BM16" s="61" t="s">
        <v>227</v>
      </c>
      <c r="BN16" s="53"/>
      <c r="BO16" s="53"/>
      <c r="BP16" s="53"/>
      <c r="BQ16" s="53"/>
      <c r="BR16" s="61" t="s">
        <v>318</v>
      </c>
      <c r="BS16" s="53">
        <v>35</v>
      </c>
      <c r="BT16" s="53"/>
      <c r="BU16" s="53"/>
      <c r="BV16" s="53"/>
      <c r="BW16" s="61" t="s">
        <v>318</v>
      </c>
      <c r="BX16" s="53">
        <v>70</v>
      </c>
      <c r="BY16" s="53"/>
      <c r="BZ16" s="53"/>
      <c r="CA16" s="53"/>
      <c r="CB16" s="61" t="s">
        <v>318</v>
      </c>
      <c r="CC16" s="53">
        <v>70</v>
      </c>
      <c r="CD16" s="53"/>
      <c r="CE16" s="53"/>
      <c r="CF16" s="53"/>
      <c r="CG16" s="61" t="s">
        <v>318</v>
      </c>
      <c r="CH16" s="53">
        <v>35</v>
      </c>
      <c r="CI16" s="53"/>
      <c r="CJ16" s="53"/>
      <c r="CK16" s="53"/>
      <c r="CL16" s="61" t="s">
        <v>318</v>
      </c>
      <c r="CM16" s="53">
        <v>65</v>
      </c>
      <c r="CN16" s="53" t="s">
        <v>27</v>
      </c>
      <c r="CO16" s="53"/>
      <c r="CP16" s="53"/>
      <c r="CQ16" s="61" t="s">
        <v>318</v>
      </c>
      <c r="CR16" s="53">
        <v>45</v>
      </c>
      <c r="CS16" s="53"/>
      <c r="CT16" s="53"/>
      <c r="CU16" s="53"/>
      <c r="CV16" s="61" t="s">
        <v>319</v>
      </c>
      <c r="CW16" s="53">
        <v>30</v>
      </c>
      <c r="CX16" s="53"/>
      <c r="CY16" s="53"/>
      <c r="CZ16" s="53"/>
      <c r="DA16" s="61" t="s">
        <v>318</v>
      </c>
      <c r="DB16" s="53">
        <v>45</v>
      </c>
      <c r="DC16" s="53" t="s">
        <v>27</v>
      </c>
      <c r="DD16" s="53"/>
      <c r="DE16" s="53"/>
      <c r="DF16" s="61" t="s">
        <v>227</v>
      </c>
      <c r="DG16" s="53"/>
      <c r="DH16" s="53"/>
      <c r="DI16" s="53"/>
      <c r="DJ16" s="53"/>
      <c r="DK16" s="61"/>
      <c r="DL16" s="53"/>
      <c r="DM16" s="53"/>
      <c r="DN16" s="53"/>
      <c r="DO16" s="53"/>
      <c r="DP16" s="61" t="s">
        <v>319</v>
      </c>
      <c r="DQ16" s="53">
        <v>20</v>
      </c>
      <c r="DR16" s="53"/>
      <c r="DS16" s="53"/>
      <c r="DT16" s="53"/>
      <c r="DU16" s="61" t="s">
        <v>318</v>
      </c>
      <c r="DV16" s="53">
        <v>45</v>
      </c>
      <c r="DW16" s="53"/>
      <c r="DX16" s="53"/>
      <c r="DY16" s="53"/>
      <c r="DZ16" s="61" t="s">
        <v>318</v>
      </c>
      <c r="EA16" s="53">
        <v>45</v>
      </c>
      <c r="EB16" s="53"/>
      <c r="EC16" s="53"/>
      <c r="ED16" s="53"/>
      <c r="EE16" s="61" t="s">
        <v>31</v>
      </c>
      <c r="EF16" s="53"/>
      <c r="EG16" s="53"/>
      <c r="EH16" s="53"/>
      <c r="EI16" s="53"/>
      <c r="EJ16" s="61" t="s">
        <v>318</v>
      </c>
      <c r="EK16" s="53">
        <v>35</v>
      </c>
      <c r="EL16" s="53"/>
      <c r="EM16" s="53"/>
      <c r="EN16" s="53"/>
      <c r="EO16" s="61" t="s">
        <v>31</v>
      </c>
      <c r="EP16" s="53"/>
      <c r="EQ16" s="53"/>
      <c r="ER16" s="53"/>
      <c r="ES16" s="53"/>
      <c r="ET16" s="61" t="s">
        <v>319</v>
      </c>
      <c r="EU16" s="53">
        <v>20</v>
      </c>
      <c r="EV16" s="53"/>
      <c r="EW16" s="53"/>
      <c r="EX16" s="53"/>
      <c r="EY16" s="61" t="s">
        <v>318</v>
      </c>
      <c r="EZ16" s="53">
        <v>50</v>
      </c>
      <c r="FA16" s="53"/>
      <c r="FB16" s="53"/>
      <c r="FC16" s="53"/>
      <c r="FD16" s="61" t="s">
        <v>31</v>
      </c>
      <c r="FE16" s="53"/>
      <c r="FF16" s="53"/>
      <c r="FG16" s="53"/>
      <c r="FH16" s="53"/>
      <c r="FI16" s="61" t="s">
        <v>318</v>
      </c>
      <c r="FJ16" s="53">
        <v>60</v>
      </c>
      <c r="FK16" s="53"/>
      <c r="FL16" s="53"/>
      <c r="FM16" s="53"/>
      <c r="FN16" s="61" t="s">
        <v>318</v>
      </c>
      <c r="FO16" s="53">
        <v>55</v>
      </c>
      <c r="FP16" s="53"/>
      <c r="FQ16" s="53"/>
      <c r="FR16" s="53"/>
      <c r="FS16" s="61" t="s">
        <v>227</v>
      </c>
      <c r="FT16" s="53"/>
      <c r="FU16" s="53"/>
      <c r="FV16" s="53"/>
      <c r="FW16" s="53"/>
      <c r="FX16" s="61" t="s">
        <v>31</v>
      </c>
      <c r="FY16" s="53"/>
      <c r="FZ16" s="53"/>
      <c r="GA16" s="53"/>
      <c r="GB16" s="53"/>
      <c r="GC16" s="61" t="s">
        <v>318</v>
      </c>
      <c r="GD16" s="53">
        <v>55</v>
      </c>
      <c r="GE16" s="53"/>
      <c r="GF16" s="53"/>
      <c r="GG16" s="53"/>
      <c r="GH16" s="61" t="s">
        <v>318</v>
      </c>
      <c r="GI16" s="53">
        <v>60</v>
      </c>
      <c r="GJ16" s="53"/>
      <c r="GK16" s="53"/>
      <c r="GL16" s="53"/>
      <c r="GM16" s="61" t="s">
        <v>319</v>
      </c>
      <c r="GN16" s="53">
        <v>25</v>
      </c>
      <c r="GO16" s="53"/>
      <c r="GP16" s="53"/>
      <c r="GQ16" s="53"/>
    </row>
    <row r="17" spans="1:199" ht="13.5" x14ac:dyDescent="0.2">
      <c r="A17" s="34" t="s">
        <v>26</v>
      </c>
      <c r="B17" s="46" t="s">
        <v>40</v>
      </c>
      <c r="C17" s="72">
        <f>VLOOKUP(B17,'PRESENZE ALLENAMENTI'!$D$4:$F$34,3,0)</f>
        <v>15</v>
      </c>
      <c r="D17" s="73">
        <f>E17/C17</f>
        <v>48.666666666666664</v>
      </c>
      <c r="E17" s="73">
        <f t="shared" si="0"/>
        <v>730</v>
      </c>
      <c r="F17" s="73">
        <f t="shared" ref="F17" si="13">E17/(G17+H17)</f>
        <v>52.142857142857146</v>
      </c>
      <c r="G17" s="72">
        <f t="shared" si="2"/>
        <v>10</v>
      </c>
      <c r="H17" s="72">
        <f t="shared" si="3"/>
        <v>4</v>
      </c>
      <c r="I17" s="72">
        <f t="shared" si="4"/>
        <v>1</v>
      </c>
      <c r="J17" s="72"/>
      <c r="K17" s="73">
        <f t="shared" si="5"/>
        <v>0</v>
      </c>
      <c r="L17" s="74">
        <f t="shared" si="6"/>
        <v>2</v>
      </c>
      <c r="M17" s="74">
        <f t="shared" si="7"/>
        <v>0</v>
      </c>
      <c r="N17" s="72">
        <f t="shared" si="8"/>
        <v>0</v>
      </c>
      <c r="O17" s="61"/>
      <c r="P17" s="53"/>
      <c r="Q17" s="53"/>
      <c r="R17" s="53"/>
      <c r="S17" s="53"/>
      <c r="T17" s="61"/>
      <c r="U17" s="53"/>
      <c r="V17" s="53"/>
      <c r="W17" s="53"/>
      <c r="X17" s="53"/>
      <c r="Y17" s="61"/>
      <c r="Z17" s="53"/>
      <c r="AA17" s="53"/>
      <c r="AB17" s="53"/>
      <c r="AC17" s="53"/>
      <c r="AD17" s="61"/>
      <c r="AE17" s="53"/>
      <c r="AF17" s="53"/>
      <c r="AG17" s="53"/>
      <c r="AH17" s="53"/>
      <c r="AI17" s="61"/>
      <c r="AJ17" s="53"/>
      <c r="AK17" s="53"/>
      <c r="AL17" s="53"/>
      <c r="AM17" s="53"/>
      <c r="AN17" s="61"/>
      <c r="AO17" s="53"/>
      <c r="AP17" s="53"/>
      <c r="AQ17" s="53"/>
      <c r="AR17" s="53"/>
      <c r="AS17" s="61"/>
      <c r="AT17" s="53"/>
      <c r="AU17" s="53"/>
      <c r="AV17" s="53"/>
      <c r="AW17" s="53"/>
      <c r="AX17" s="61"/>
      <c r="AY17" s="53"/>
      <c r="AZ17" s="53"/>
      <c r="BA17" s="53"/>
      <c r="BB17" s="53"/>
      <c r="BC17" s="61"/>
      <c r="BD17" s="53"/>
      <c r="BE17" s="53"/>
      <c r="BF17" s="53"/>
      <c r="BG17" s="53"/>
      <c r="BH17" s="61"/>
      <c r="BI17" s="53"/>
      <c r="BJ17" s="53"/>
      <c r="BK17" s="53"/>
      <c r="BL17" s="53"/>
      <c r="BM17" s="61"/>
      <c r="BN17" s="53"/>
      <c r="BO17" s="53"/>
      <c r="BP17" s="53"/>
      <c r="BQ17" s="53"/>
      <c r="BR17" s="61"/>
      <c r="BS17" s="53"/>
      <c r="BT17" s="53"/>
      <c r="BU17" s="53"/>
      <c r="BV17" s="53"/>
      <c r="BW17" s="61"/>
      <c r="BX17" s="53"/>
      <c r="BY17" s="53"/>
      <c r="BZ17" s="53"/>
      <c r="CA17" s="53"/>
      <c r="CB17" s="61"/>
      <c r="CC17" s="53"/>
      <c r="CD17" s="53"/>
      <c r="CE17" s="53"/>
      <c r="CF17" s="53"/>
      <c r="CG17" s="61"/>
      <c r="CH17" s="53"/>
      <c r="CI17" s="53"/>
      <c r="CJ17" s="53"/>
      <c r="CK17" s="53"/>
      <c r="CL17" s="61"/>
      <c r="CM17" s="53"/>
      <c r="CN17" s="53"/>
      <c r="CO17" s="53"/>
      <c r="CP17" s="53"/>
      <c r="CQ17" s="61" t="s">
        <v>31</v>
      </c>
      <c r="CR17" s="53"/>
      <c r="CS17" s="53"/>
      <c r="CT17" s="53"/>
      <c r="CU17" s="53"/>
      <c r="CV17" s="61"/>
      <c r="CW17" s="53"/>
      <c r="CX17" s="53"/>
      <c r="CY17" s="53"/>
      <c r="CZ17" s="53"/>
      <c r="DA17" s="61" t="s">
        <v>319</v>
      </c>
      <c r="DB17" s="53">
        <v>15</v>
      </c>
      <c r="DC17" s="53"/>
      <c r="DD17" s="53"/>
      <c r="DE17" s="53"/>
      <c r="DF17" s="61" t="s">
        <v>227</v>
      </c>
      <c r="DG17" s="53"/>
      <c r="DH17" s="53"/>
      <c r="DI17" s="53"/>
      <c r="DJ17" s="53"/>
      <c r="DK17" s="61"/>
      <c r="DL17" s="53"/>
      <c r="DM17" s="53"/>
      <c r="DN17" s="53"/>
      <c r="DO17" s="53"/>
      <c r="DP17" s="61"/>
      <c r="DQ17" s="53"/>
      <c r="DR17" s="53"/>
      <c r="DS17" s="53"/>
      <c r="DT17" s="53"/>
      <c r="DU17" s="61" t="s">
        <v>318</v>
      </c>
      <c r="DV17" s="53">
        <v>70</v>
      </c>
      <c r="DW17" s="53" t="s">
        <v>27</v>
      </c>
      <c r="DX17" s="53"/>
      <c r="DY17" s="53"/>
      <c r="DZ17" s="61" t="s">
        <v>318</v>
      </c>
      <c r="EA17" s="53">
        <v>70</v>
      </c>
      <c r="EB17" s="53"/>
      <c r="EC17" s="53"/>
      <c r="ED17" s="53"/>
      <c r="EE17" s="61" t="s">
        <v>319</v>
      </c>
      <c r="EF17" s="53">
        <v>30</v>
      </c>
      <c r="EG17" s="53"/>
      <c r="EH17" s="53"/>
      <c r="EI17" s="53"/>
      <c r="EJ17" s="61" t="s">
        <v>318</v>
      </c>
      <c r="EK17" s="53">
        <v>70</v>
      </c>
      <c r="EL17" s="53"/>
      <c r="EM17" s="53"/>
      <c r="EN17" s="53"/>
      <c r="EO17" s="61" t="s">
        <v>319</v>
      </c>
      <c r="EP17" s="53">
        <v>30</v>
      </c>
      <c r="EQ17" s="53"/>
      <c r="ER17" s="53"/>
      <c r="ES17" s="53"/>
      <c r="ET17" s="61" t="s">
        <v>318</v>
      </c>
      <c r="EU17" s="53">
        <v>65</v>
      </c>
      <c r="EV17" s="53"/>
      <c r="EW17" s="53"/>
      <c r="EX17" s="53"/>
      <c r="EY17" s="61" t="s">
        <v>318</v>
      </c>
      <c r="EZ17" s="53">
        <v>70</v>
      </c>
      <c r="FA17" s="53"/>
      <c r="FB17" s="53"/>
      <c r="FC17" s="53"/>
      <c r="FD17" s="61" t="s">
        <v>318</v>
      </c>
      <c r="FE17" s="53">
        <v>70</v>
      </c>
      <c r="FF17" s="53"/>
      <c r="FG17" s="53"/>
      <c r="FH17" s="53"/>
      <c r="FI17" s="61"/>
      <c r="FJ17" s="53"/>
      <c r="FK17" s="53"/>
      <c r="FL17" s="53"/>
      <c r="FM17" s="53"/>
      <c r="FN17" s="61" t="s">
        <v>318</v>
      </c>
      <c r="FO17" s="53">
        <v>50</v>
      </c>
      <c r="FP17" s="53"/>
      <c r="FQ17" s="53"/>
      <c r="FR17" s="53"/>
      <c r="FS17" s="61" t="s">
        <v>227</v>
      </c>
      <c r="FT17" s="53"/>
      <c r="FU17" s="53"/>
      <c r="FV17" s="53"/>
      <c r="FW17" s="53"/>
      <c r="FX17" s="61" t="s">
        <v>318</v>
      </c>
      <c r="FY17" s="53">
        <v>70</v>
      </c>
      <c r="FZ17" s="53" t="s">
        <v>27</v>
      </c>
      <c r="GA17" s="53"/>
      <c r="GB17" s="53"/>
      <c r="GC17" s="61" t="s">
        <v>319</v>
      </c>
      <c r="GD17" s="53">
        <v>15</v>
      </c>
      <c r="GE17" s="53"/>
      <c r="GF17" s="53"/>
      <c r="GG17" s="53"/>
      <c r="GH17" s="61" t="s">
        <v>318</v>
      </c>
      <c r="GI17" s="53">
        <v>35</v>
      </c>
      <c r="GJ17" s="53"/>
      <c r="GK17" s="53"/>
      <c r="GL17" s="53"/>
      <c r="GM17" s="61" t="s">
        <v>318</v>
      </c>
      <c r="GN17" s="53">
        <v>70</v>
      </c>
      <c r="GO17" s="53"/>
      <c r="GP17" s="53"/>
      <c r="GQ17" s="53"/>
    </row>
    <row r="18" spans="1:199" ht="13.5" x14ac:dyDescent="0.2">
      <c r="A18" s="34" t="s">
        <v>26</v>
      </c>
      <c r="B18" s="46" t="s">
        <v>252</v>
      </c>
      <c r="C18" s="72">
        <f>VLOOKUP(B18,'PRESENZE ALLENAMENTI'!$D$4:$F$34,3,0)</f>
        <v>45</v>
      </c>
      <c r="D18" s="73">
        <f>E18/C18</f>
        <v>26.777777777777779</v>
      </c>
      <c r="E18" s="73">
        <f t="shared" si="0"/>
        <v>1205</v>
      </c>
      <c r="F18" s="73">
        <f>E18/(G18+H18)</f>
        <v>43.035714285714285</v>
      </c>
      <c r="G18" s="72">
        <f t="shared" si="2"/>
        <v>17</v>
      </c>
      <c r="H18" s="72">
        <f t="shared" si="3"/>
        <v>11</v>
      </c>
      <c r="I18" s="72">
        <f t="shared" si="4"/>
        <v>2</v>
      </c>
      <c r="J18" s="72"/>
      <c r="K18" s="73">
        <f t="shared" si="5"/>
        <v>2</v>
      </c>
      <c r="L18" s="74">
        <f t="shared" si="6"/>
        <v>4</v>
      </c>
      <c r="M18" s="74">
        <f t="shared" si="7"/>
        <v>0</v>
      </c>
      <c r="N18" s="72">
        <f t="shared" si="8"/>
        <v>1</v>
      </c>
      <c r="O18" s="61"/>
      <c r="P18" s="53"/>
      <c r="Q18" s="53"/>
      <c r="R18" s="53"/>
      <c r="S18" s="53"/>
      <c r="T18" s="61" t="s">
        <v>227</v>
      </c>
      <c r="U18" s="53"/>
      <c r="V18" s="53"/>
      <c r="W18" s="53"/>
      <c r="X18" s="53"/>
      <c r="Y18" s="61" t="s">
        <v>319</v>
      </c>
      <c r="Z18" s="53">
        <v>25</v>
      </c>
      <c r="AA18" s="53"/>
      <c r="AB18" s="53"/>
      <c r="AC18" s="53"/>
      <c r="AD18" s="61" t="s">
        <v>318</v>
      </c>
      <c r="AE18" s="53">
        <v>50</v>
      </c>
      <c r="AF18" s="53"/>
      <c r="AG18" s="53"/>
      <c r="AH18" s="53"/>
      <c r="AI18" s="61" t="s">
        <v>318</v>
      </c>
      <c r="AJ18" s="53">
        <v>70</v>
      </c>
      <c r="AK18" s="53"/>
      <c r="AL18" s="53"/>
      <c r="AM18" s="53"/>
      <c r="AN18" s="61" t="s">
        <v>318</v>
      </c>
      <c r="AO18" s="53">
        <v>35</v>
      </c>
      <c r="AP18" s="53"/>
      <c r="AQ18" s="53"/>
      <c r="AR18" s="53"/>
      <c r="AS18" s="61" t="s">
        <v>318</v>
      </c>
      <c r="AT18" s="53">
        <v>35</v>
      </c>
      <c r="AU18" s="53"/>
      <c r="AV18" s="53"/>
      <c r="AW18" s="53"/>
      <c r="AX18" s="61" t="s">
        <v>318</v>
      </c>
      <c r="AY18" s="53">
        <v>55</v>
      </c>
      <c r="AZ18" s="53"/>
      <c r="BA18" s="53"/>
      <c r="BB18" s="53"/>
      <c r="BC18" s="61" t="s">
        <v>318</v>
      </c>
      <c r="BD18" s="53">
        <v>70</v>
      </c>
      <c r="BE18" s="53" t="s">
        <v>27</v>
      </c>
      <c r="BF18" s="53"/>
      <c r="BG18" s="53">
        <v>1</v>
      </c>
      <c r="BH18" s="61" t="s">
        <v>318</v>
      </c>
      <c r="BI18" s="53">
        <v>70</v>
      </c>
      <c r="BJ18" s="53"/>
      <c r="BK18" s="53"/>
      <c r="BL18" s="53"/>
      <c r="BM18" s="61" t="s">
        <v>227</v>
      </c>
      <c r="BN18" s="53"/>
      <c r="BO18" s="53"/>
      <c r="BP18" s="53"/>
      <c r="BQ18" s="53"/>
      <c r="BR18" s="61" t="s">
        <v>318</v>
      </c>
      <c r="BS18" s="53">
        <v>55</v>
      </c>
      <c r="BT18" s="53" t="s">
        <v>27</v>
      </c>
      <c r="BU18" s="53"/>
      <c r="BV18" s="53"/>
      <c r="BW18" s="61" t="s">
        <v>318</v>
      </c>
      <c r="BX18" s="53">
        <v>70</v>
      </c>
      <c r="BY18" s="53"/>
      <c r="BZ18" s="53"/>
      <c r="CA18" s="53">
        <v>1</v>
      </c>
      <c r="CB18" s="61" t="s">
        <v>318</v>
      </c>
      <c r="CC18" s="53">
        <v>35</v>
      </c>
      <c r="CD18" s="53"/>
      <c r="CE18" s="53"/>
      <c r="CF18" s="53"/>
      <c r="CG18" s="61" t="s">
        <v>319</v>
      </c>
      <c r="CH18" s="53">
        <v>35</v>
      </c>
      <c r="CI18" s="53"/>
      <c r="CJ18" s="53"/>
      <c r="CK18" s="53"/>
      <c r="CL18" s="61" t="s">
        <v>318</v>
      </c>
      <c r="CM18" s="53">
        <v>45</v>
      </c>
      <c r="CN18" s="53"/>
      <c r="CO18" s="53"/>
      <c r="CP18" s="53"/>
      <c r="CQ18" s="61" t="s">
        <v>319</v>
      </c>
      <c r="CR18" s="53">
        <v>15</v>
      </c>
      <c r="CS18" s="53"/>
      <c r="CT18" s="53" t="s">
        <v>480</v>
      </c>
      <c r="CU18" s="53"/>
      <c r="CV18" s="61" t="s">
        <v>318</v>
      </c>
      <c r="CW18" s="53">
        <v>50</v>
      </c>
      <c r="CX18" s="53"/>
      <c r="CY18" s="53"/>
      <c r="CZ18" s="53"/>
      <c r="DA18" s="61" t="s">
        <v>318</v>
      </c>
      <c r="DB18" s="53">
        <v>60</v>
      </c>
      <c r="DC18" s="53"/>
      <c r="DD18" s="53"/>
      <c r="DE18" s="53"/>
      <c r="DF18" s="61" t="s">
        <v>227</v>
      </c>
      <c r="DG18" s="53"/>
      <c r="DH18" s="53"/>
      <c r="DI18" s="53"/>
      <c r="DJ18" s="53"/>
      <c r="DK18" s="61"/>
      <c r="DL18" s="53"/>
      <c r="DM18" s="53"/>
      <c r="DN18" s="53"/>
      <c r="DO18" s="53"/>
      <c r="DP18" s="61"/>
      <c r="DQ18" s="53"/>
      <c r="DR18" s="53"/>
      <c r="DS18" s="53"/>
      <c r="DT18" s="53"/>
      <c r="DU18" s="61" t="s">
        <v>319</v>
      </c>
      <c r="DV18" s="53">
        <v>10</v>
      </c>
      <c r="DW18" s="53"/>
      <c r="DX18" s="53"/>
      <c r="DY18" s="53"/>
      <c r="DZ18" s="61" t="s">
        <v>319</v>
      </c>
      <c r="EA18" s="53">
        <v>30</v>
      </c>
      <c r="EB18" s="53" t="s">
        <v>27</v>
      </c>
      <c r="EC18" s="53"/>
      <c r="ED18" s="53"/>
      <c r="EE18" s="61" t="s">
        <v>31</v>
      </c>
      <c r="EF18" s="53"/>
      <c r="EG18" s="53"/>
      <c r="EH18" s="53"/>
      <c r="EI18" s="53"/>
      <c r="EJ18" s="61" t="s">
        <v>318</v>
      </c>
      <c r="EK18" s="53">
        <v>70</v>
      </c>
      <c r="EL18" s="53"/>
      <c r="EM18" s="53"/>
      <c r="EN18" s="53"/>
      <c r="EO18" s="61" t="s">
        <v>319</v>
      </c>
      <c r="EP18" s="53">
        <v>15</v>
      </c>
      <c r="EQ18" s="53"/>
      <c r="ER18" s="53"/>
      <c r="ES18" s="53"/>
      <c r="ET18" s="61" t="s">
        <v>318</v>
      </c>
      <c r="EU18" s="53">
        <v>50</v>
      </c>
      <c r="EV18" s="53"/>
      <c r="EW18" s="53"/>
      <c r="EX18" s="53"/>
      <c r="EY18" s="61" t="s">
        <v>31</v>
      </c>
      <c r="EZ18" s="53"/>
      <c r="FA18" s="53"/>
      <c r="FB18" s="53"/>
      <c r="FC18" s="53"/>
      <c r="FD18" s="61" t="s">
        <v>319</v>
      </c>
      <c r="FE18" s="53">
        <v>20</v>
      </c>
      <c r="FF18" s="53"/>
      <c r="FG18" s="53"/>
      <c r="FH18" s="53"/>
      <c r="FI18" s="61" t="s">
        <v>319</v>
      </c>
      <c r="FJ18" s="53">
        <v>20</v>
      </c>
      <c r="FK18" s="53"/>
      <c r="FL18" s="53"/>
      <c r="FM18" s="53"/>
      <c r="FN18" s="61" t="s">
        <v>319</v>
      </c>
      <c r="FO18" s="53">
        <v>25</v>
      </c>
      <c r="FP18" s="53"/>
      <c r="FQ18" s="53"/>
      <c r="FR18" s="53"/>
      <c r="FS18" s="61" t="s">
        <v>227</v>
      </c>
      <c r="FT18" s="53"/>
      <c r="FU18" s="53"/>
      <c r="FV18" s="53"/>
      <c r="FW18" s="53"/>
      <c r="FX18" s="61" t="s">
        <v>319</v>
      </c>
      <c r="FY18" s="53">
        <v>25</v>
      </c>
      <c r="FZ18" s="53"/>
      <c r="GA18" s="53"/>
      <c r="GB18" s="53"/>
      <c r="GC18" s="61" t="s">
        <v>318</v>
      </c>
      <c r="GD18" s="53">
        <v>70</v>
      </c>
      <c r="GE18" s="53" t="s">
        <v>27</v>
      </c>
      <c r="GF18" s="53"/>
      <c r="GG18" s="53"/>
      <c r="GH18" s="61" t="s">
        <v>318</v>
      </c>
      <c r="GI18" s="53">
        <v>70</v>
      </c>
      <c r="GJ18" s="53"/>
      <c r="GK18" s="53"/>
      <c r="GL18" s="53"/>
      <c r="GM18" s="61" t="s">
        <v>319</v>
      </c>
      <c r="GN18" s="53">
        <v>25</v>
      </c>
      <c r="GO18" s="53"/>
      <c r="GP18" s="53"/>
      <c r="GQ18" s="53"/>
    </row>
    <row r="19" spans="1:199" ht="13.5" x14ac:dyDescent="0.2">
      <c r="A19" s="128" t="s">
        <v>26</v>
      </c>
      <c r="B19" s="46" t="s">
        <v>53</v>
      </c>
      <c r="C19" s="76">
        <f>VLOOKUP(B19,'PRESENZE ALLENAMENTI'!$D$4:$F$34,3,0)</f>
        <v>52</v>
      </c>
      <c r="D19" s="75">
        <f>E19/C19</f>
        <v>37.115384615384613</v>
      </c>
      <c r="E19" s="73">
        <f t="shared" si="0"/>
        <v>1930</v>
      </c>
      <c r="F19" s="73">
        <f t="shared" si="1"/>
        <v>62.258064516129032</v>
      </c>
      <c r="G19" s="72">
        <f t="shared" si="2"/>
        <v>29</v>
      </c>
      <c r="H19" s="72">
        <f t="shared" si="3"/>
        <v>2</v>
      </c>
      <c r="I19" s="72">
        <f t="shared" si="4"/>
        <v>0</v>
      </c>
      <c r="J19" s="72"/>
      <c r="K19" s="73">
        <f t="shared" si="5"/>
        <v>3</v>
      </c>
      <c r="L19" s="74">
        <f t="shared" si="6"/>
        <v>1</v>
      </c>
      <c r="M19" s="74">
        <f t="shared" si="7"/>
        <v>0</v>
      </c>
      <c r="N19" s="72">
        <f t="shared" si="8"/>
        <v>0</v>
      </c>
      <c r="O19" s="61" t="s">
        <v>227</v>
      </c>
      <c r="P19" s="53"/>
      <c r="Q19" s="53"/>
      <c r="R19" s="53"/>
      <c r="S19" s="53"/>
      <c r="T19" s="61" t="s">
        <v>227</v>
      </c>
      <c r="U19" s="53"/>
      <c r="V19" s="53"/>
      <c r="W19" s="53"/>
      <c r="X19" s="53"/>
      <c r="Y19" s="61" t="s">
        <v>318</v>
      </c>
      <c r="Z19" s="53">
        <v>70</v>
      </c>
      <c r="AA19" s="53"/>
      <c r="AB19" s="53"/>
      <c r="AC19" s="53">
        <v>1</v>
      </c>
      <c r="AD19" s="61" t="s">
        <v>318</v>
      </c>
      <c r="AE19" s="53">
        <v>60</v>
      </c>
      <c r="AF19" s="53"/>
      <c r="AG19" s="53"/>
      <c r="AH19" s="53"/>
      <c r="AI19" s="61" t="s">
        <v>319</v>
      </c>
      <c r="AJ19" s="53">
        <v>20</v>
      </c>
      <c r="AK19" s="53"/>
      <c r="AL19" s="53"/>
      <c r="AM19" s="53"/>
      <c r="AN19" s="61" t="s">
        <v>318</v>
      </c>
      <c r="AO19" s="53">
        <v>50</v>
      </c>
      <c r="AP19" s="53"/>
      <c r="AQ19" s="53"/>
      <c r="AR19" s="53"/>
      <c r="AS19" s="61" t="s">
        <v>318</v>
      </c>
      <c r="AT19" s="53">
        <v>55</v>
      </c>
      <c r="AU19" s="53"/>
      <c r="AV19" s="53"/>
      <c r="AW19" s="53"/>
      <c r="AX19" s="61" t="s">
        <v>319</v>
      </c>
      <c r="AY19" s="53">
        <v>10</v>
      </c>
      <c r="AZ19" s="53"/>
      <c r="BA19" s="53"/>
      <c r="BB19" s="53"/>
      <c r="BC19" s="61" t="s">
        <v>318</v>
      </c>
      <c r="BD19" s="53">
        <v>70</v>
      </c>
      <c r="BE19" s="53"/>
      <c r="BF19" s="53"/>
      <c r="BG19" s="53"/>
      <c r="BH19" s="61" t="s">
        <v>318</v>
      </c>
      <c r="BI19" s="53">
        <v>70</v>
      </c>
      <c r="BJ19" s="53"/>
      <c r="BK19" s="53"/>
      <c r="BL19" s="53"/>
      <c r="BM19" s="61" t="s">
        <v>227</v>
      </c>
      <c r="BN19" s="53"/>
      <c r="BO19" s="53"/>
      <c r="BP19" s="53"/>
      <c r="BQ19" s="53"/>
      <c r="BR19" s="61" t="s">
        <v>318</v>
      </c>
      <c r="BS19" s="53">
        <v>70</v>
      </c>
      <c r="BT19" s="53"/>
      <c r="BU19" s="53"/>
      <c r="BV19" s="53"/>
      <c r="BW19" s="61" t="s">
        <v>318</v>
      </c>
      <c r="BX19" s="53">
        <v>70</v>
      </c>
      <c r="BY19" s="53"/>
      <c r="BZ19" s="53"/>
      <c r="CA19" s="53"/>
      <c r="CB19" s="61" t="s">
        <v>318</v>
      </c>
      <c r="CC19" s="53">
        <v>70</v>
      </c>
      <c r="CD19" s="53"/>
      <c r="CE19" s="53"/>
      <c r="CF19" s="53"/>
      <c r="CG19" s="61" t="s">
        <v>318</v>
      </c>
      <c r="CH19" s="53">
        <v>70</v>
      </c>
      <c r="CI19" s="53"/>
      <c r="CJ19" s="53"/>
      <c r="CK19" s="53"/>
      <c r="CL19" s="61" t="s">
        <v>318</v>
      </c>
      <c r="CM19" s="53">
        <v>70</v>
      </c>
      <c r="CN19" s="53" t="s">
        <v>27</v>
      </c>
      <c r="CO19" s="53"/>
      <c r="CP19" s="53"/>
      <c r="CQ19" s="61" t="s">
        <v>318</v>
      </c>
      <c r="CR19" s="53">
        <v>60</v>
      </c>
      <c r="CS19" s="53"/>
      <c r="CT19" s="53"/>
      <c r="CU19" s="53"/>
      <c r="CV19" s="61" t="s">
        <v>318</v>
      </c>
      <c r="CW19" s="53">
        <v>70</v>
      </c>
      <c r="CX19" s="53"/>
      <c r="CY19" s="53"/>
      <c r="CZ19" s="53">
        <v>1</v>
      </c>
      <c r="DA19" s="61"/>
      <c r="DB19" s="53"/>
      <c r="DC19" s="53"/>
      <c r="DD19" s="53"/>
      <c r="DE19" s="53"/>
      <c r="DF19" s="61" t="s">
        <v>227</v>
      </c>
      <c r="DG19" s="53"/>
      <c r="DH19" s="53"/>
      <c r="DI19" s="53"/>
      <c r="DJ19" s="53"/>
      <c r="DK19" s="61" t="s">
        <v>318</v>
      </c>
      <c r="DL19" s="53">
        <v>70</v>
      </c>
      <c r="DM19" s="53"/>
      <c r="DN19" s="53"/>
      <c r="DO19" s="53"/>
      <c r="DP19" s="61" t="s">
        <v>318</v>
      </c>
      <c r="DQ19" s="53">
        <v>70</v>
      </c>
      <c r="DR19" s="53"/>
      <c r="DS19" s="53"/>
      <c r="DT19" s="53"/>
      <c r="DU19" s="61" t="s">
        <v>318</v>
      </c>
      <c r="DV19" s="53">
        <v>70</v>
      </c>
      <c r="DW19" s="53"/>
      <c r="DX19" s="53"/>
      <c r="DY19" s="53">
        <v>1</v>
      </c>
      <c r="DZ19" s="61" t="s">
        <v>318</v>
      </c>
      <c r="EA19" s="53">
        <v>60</v>
      </c>
      <c r="EB19" s="53"/>
      <c r="EC19" s="53"/>
      <c r="ED19" s="53"/>
      <c r="EE19" s="61" t="s">
        <v>318</v>
      </c>
      <c r="EF19" s="53">
        <v>70</v>
      </c>
      <c r="EG19" s="53"/>
      <c r="EH19" s="53"/>
      <c r="EI19" s="53"/>
      <c r="EJ19" s="61" t="s">
        <v>318</v>
      </c>
      <c r="EK19" s="53">
        <v>50</v>
      </c>
      <c r="EL19" s="53"/>
      <c r="EM19" s="53"/>
      <c r="EN19" s="53"/>
      <c r="EO19" s="61" t="s">
        <v>318</v>
      </c>
      <c r="EP19" s="53">
        <v>60</v>
      </c>
      <c r="EQ19" s="53"/>
      <c r="ER19" s="53"/>
      <c r="ES19" s="53"/>
      <c r="ET19" s="61" t="s">
        <v>318</v>
      </c>
      <c r="EU19" s="53">
        <v>70</v>
      </c>
      <c r="EV19" s="53"/>
      <c r="EW19" s="53"/>
      <c r="EX19" s="53"/>
      <c r="EY19" s="61" t="s">
        <v>318</v>
      </c>
      <c r="EZ19" s="53">
        <v>70</v>
      </c>
      <c r="FA19" s="53"/>
      <c r="FB19" s="53"/>
      <c r="FC19" s="53"/>
      <c r="FD19" s="61" t="s">
        <v>318</v>
      </c>
      <c r="FE19" s="53">
        <v>70</v>
      </c>
      <c r="FF19" s="53"/>
      <c r="FG19" s="53"/>
      <c r="FH19" s="53"/>
      <c r="FI19" s="61" t="s">
        <v>318</v>
      </c>
      <c r="FJ19" s="53">
        <v>70</v>
      </c>
      <c r="FK19" s="53"/>
      <c r="FL19" s="53"/>
      <c r="FM19" s="53"/>
      <c r="FN19" s="61" t="s">
        <v>318</v>
      </c>
      <c r="FO19" s="53">
        <v>70</v>
      </c>
      <c r="FP19" s="53"/>
      <c r="FQ19" s="53"/>
      <c r="FR19" s="53"/>
      <c r="FS19" s="61" t="s">
        <v>227</v>
      </c>
      <c r="FT19" s="53"/>
      <c r="FU19" s="53"/>
      <c r="FV19" s="53"/>
      <c r="FW19" s="53"/>
      <c r="FX19" s="61" t="s">
        <v>318</v>
      </c>
      <c r="FY19" s="53">
        <v>55</v>
      </c>
      <c r="FZ19" s="53"/>
      <c r="GA19" s="53"/>
      <c r="GB19" s="53"/>
      <c r="GC19" s="61" t="s">
        <v>318</v>
      </c>
      <c r="GD19" s="53">
        <v>70</v>
      </c>
      <c r="GE19" s="53"/>
      <c r="GF19" s="53"/>
      <c r="GG19" s="53"/>
      <c r="GH19" s="61" t="s">
        <v>318</v>
      </c>
      <c r="GI19" s="53">
        <v>70</v>
      </c>
      <c r="GJ19" s="53"/>
      <c r="GK19" s="53"/>
      <c r="GL19" s="53"/>
      <c r="GM19" s="61" t="s">
        <v>318</v>
      </c>
      <c r="GN19" s="53">
        <v>50</v>
      </c>
      <c r="GO19" s="53"/>
      <c r="GP19" s="53"/>
      <c r="GQ19" s="53"/>
    </row>
    <row r="20" spans="1:199" ht="13.5" x14ac:dyDescent="0.2">
      <c r="A20" s="34" t="s">
        <v>26</v>
      </c>
      <c r="B20" s="46" t="s">
        <v>254</v>
      </c>
      <c r="C20" s="72">
        <f>VLOOKUP(B20,'PRESENZE ALLENAMENTI'!$D$4:$F$34,3,0)</f>
        <v>29</v>
      </c>
      <c r="D20" s="73">
        <f t="shared" si="9"/>
        <v>12.758620689655173</v>
      </c>
      <c r="E20" s="73">
        <f t="shared" si="0"/>
        <v>370</v>
      </c>
      <c r="F20" s="73">
        <f t="shared" si="1"/>
        <v>23.125</v>
      </c>
      <c r="G20" s="72">
        <f t="shared" si="2"/>
        <v>4</v>
      </c>
      <c r="H20" s="72">
        <f t="shared" si="3"/>
        <v>12</v>
      </c>
      <c r="I20" s="72">
        <f t="shared" si="4"/>
        <v>9</v>
      </c>
      <c r="J20" s="72"/>
      <c r="K20" s="73">
        <f t="shared" si="5"/>
        <v>1</v>
      </c>
      <c r="L20" s="74">
        <f t="shared" si="6"/>
        <v>0</v>
      </c>
      <c r="M20" s="74">
        <f t="shared" si="7"/>
        <v>0</v>
      </c>
      <c r="N20" s="72">
        <f t="shared" si="8"/>
        <v>0</v>
      </c>
      <c r="O20" s="61" t="s">
        <v>227</v>
      </c>
      <c r="P20" s="53"/>
      <c r="Q20" s="53"/>
      <c r="R20" s="53"/>
      <c r="S20" s="53"/>
      <c r="T20" s="61" t="s">
        <v>227</v>
      </c>
      <c r="U20" s="53"/>
      <c r="V20" s="53"/>
      <c r="W20" s="53"/>
      <c r="X20" s="53"/>
      <c r="Y20" s="61" t="s">
        <v>319</v>
      </c>
      <c r="Z20" s="53">
        <v>15</v>
      </c>
      <c r="AA20" s="53"/>
      <c r="AB20" s="53"/>
      <c r="AC20" s="53"/>
      <c r="AD20" s="61" t="s">
        <v>319</v>
      </c>
      <c r="AE20" s="53">
        <v>10</v>
      </c>
      <c r="AF20" s="53"/>
      <c r="AG20" s="53"/>
      <c r="AH20" s="53"/>
      <c r="AI20" s="61"/>
      <c r="AJ20" s="53"/>
      <c r="AK20" s="53"/>
      <c r="AL20" s="53"/>
      <c r="AM20" s="53"/>
      <c r="AN20" s="61" t="s">
        <v>319</v>
      </c>
      <c r="AO20" s="53">
        <v>20</v>
      </c>
      <c r="AP20" s="53"/>
      <c r="AQ20" s="53"/>
      <c r="AR20" s="53"/>
      <c r="AS20" s="61" t="s">
        <v>319</v>
      </c>
      <c r="AT20" s="53">
        <v>15</v>
      </c>
      <c r="AU20" s="53"/>
      <c r="AV20" s="53"/>
      <c r="AW20" s="53"/>
      <c r="AX20" s="61"/>
      <c r="AY20" s="53"/>
      <c r="AZ20" s="53"/>
      <c r="BA20" s="53"/>
      <c r="BB20" s="53"/>
      <c r="BC20" s="61"/>
      <c r="BD20" s="53"/>
      <c r="BE20" s="53"/>
      <c r="BF20" s="53"/>
      <c r="BG20" s="53"/>
      <c r="BH20" s="61"/>
      <c r="BI20" s="53"/>
      <c r="BJ20" s="53"/>
      <c r="BK20" s="53"/>
      <c r="BL20" s="53"/>
      <c r="BM20" s="61" t="s">
        <v>227</v>
      </c>
      <c r="BN20" s="53"/>
      <c r="BO20" s="53"/>
      <c r="BP20" s="53"/>
      <c r="BQ20" s="53"/>
      <c r="BR20" s="61" t="s">
        <v>319</v>
      </c>
      <c r="BS20" s="53">
        <v>20</v>
      </c>
      <c r="BT20" s="53"/>
      <c r="BU20" s="53"/>
      <c r="BV20" s="53"/>
      <c r="BW20" s="61" t="s">
        <v>319</v>
      </c>
      <c r="BX20" s="53">
        <v>15</v>
      </c>
      <c r="BY20" s="53"/>
      <c r="BZ20" s="53"/>
      <c r="CA20" s="53"/>
      <c r="CB20" s="61" t="s">
        <v>319</v>
      </c>
      <c r="CC20" s="53">
        <v>5</v>
      </c>
      <c r="CD20" s="53"/>
      <c r="CE20" s="53"/>
      <c r="CF20" s="53"/>
      <c r="CG20" s="61" t="s">
        <v>31</v>
      </c>
      <c r="CH20" s="53"/>
      <c r="CI20" s="53"/>
      <c r="CJ20" s="53"/>
      <c r="CK20" s="53"/>
      <c r="CL20" s="61" t="s">
        <v>319</v>
      </c>
      <c r="CM20" s="53">
        <v>5</v>
      </c>
      <c r="CN20" s="53"/>
      <c r="CO20" s="53"/>
      <c r="CP20" s="53"/>
      <c r="CQ20" s="61" t="s">
        <v>319</v>
      </c>
      <c r="CR20" s="53">
        <v>10</v>
      </c>
      <c r="CS20" s="53"/>
      <c r="CT20" s="53"/>
      <c r="CU20" s="53"/>
      <c r="CV20" s="61" t="s">
        <v>319</v>
      </c>
      <c r="CW20" s="53">
        <v>10</v>
      </c>
      <c r="CX20" s="53"/>
      <c r="CY20" s="53"/>
      <c r="CZ20" s="53"/>
      <c r="DA20" s="61" t="s">
        <v>319</v>
      </c>
      <c r="DB20" s="53">
        <v>10</v>
      </c>
      <c r="DC20" s="53"/>
      <c r="DD20" s="53"/>
      <c r="DE20" s="53">
        <v>1</v>
      </c>
      <c r="DF20" s="61" t="s">
        <v>227</v>
      </c>
      <c r="DG20" s="53"/>
      <c r="DH20" s="53"/>
      <c r="DI20" s="53"/>
      <c r="DJ20" s="53"/>
      <c r="DK20" s="61" t="s">
        <v>319</v>
      </c>
      <c r="DL20" s="53">
        <v>15</v>
      </c>
      <c r="DM20" s="53"/>
      <c r="DN20" s="53"/>
      <c r="DO20" s="53"/>
      <c r="DP20" s="61" t="s">
        <v>318</v>
      </c>
      <c r="DQ20" s="53">
        <v>45</v>
      </c>
      <c r="DR20" s="53"/>
      <c r="DS20" s="53"/>
      <c r="DT20" s="53"/>
      <c r="DU20" s="61" t="s">
        <v>318</v>
      </c>
      <c r="DV20" s="53">
        <v>55</v>
      </c>
      <c r="DW20" s="53"/>
      <c r="DX20" s="53"/>
      <c r="DY20" s="53"/>
      <c r="DZ20" s="61" t="s">
        <v>318</v>
      </c>
      <c r="EA20" s="53">
        <v>50</v>
      </c>
      <c r="EB20" s="53"/>
      <c r="EC20" s="53"/>
      <c r="ED20" s="53"/>
      <c r="EE20" s="61" t="s">
        <v>31</v>
      </c>
      <c r="EF20" s="53"/>
      <c r="EG20" s="53"/>
      <c r="EH20" s="53"/>
      <c r="EI20" s="53"/>
      <c r="EJ20" s="61" t="s">
        <v>318</v>
      </c>
      <c r="EK20" s="53">
        <v>70</v>
      </c>
      <c r="EL20" s="53"/>
      <c r="EM20" s="53"/>
      <c r="EN20" s="53"/>
      <c r="EO20" s="61" t="s">
        <v>31</v>
      </c>
      <c r="EP20" s="53"/>
      <c r="EQ20" s="53"/>
      <c r="ER20" s="53"/>
      <c r="ES20" s="53"/>
      <c r="ET20" s="61" t="s">
        <v>31</v>
      </c>
      <c r="EU20" s="53"/>
      <c r="EV20" s="53"/>
      <c r="EW20" s="53"/>
      <c r="EX20" s="53"/>
      <c r="EY20" s="61" t="s">
        <v>31</v>
      </c>
      <c r="EZ20" s="53"/>
      <c r="FA20" s="53"/>
      <c r="FB20" s="53"/>
      <c r="FC20" s="53"/>
      <c r="FD20" s="61" t="s">
        <v>31</v>
      </c>
      <c r="FE20" s="53"/>
      <c r="FF20" s="53"/>
      <c r="FG20" s="53"/>
      <c r="FH20" s="53"/>
      <c r="FI20" s="61" t="s">
        <v>31</v>
      </c>
      <c r="FJ20" s="53"/>
      <c r="FK20" s="53"/>
      <c r="FL20" s="53"/>
      <c r="FM20" s="53"/>
      <c r="FN20" s="61"/>
      <c r="FO20" s="53"/>
      <c r="FP20" s="53"/>
      <c r="FQ20" s="53"/>
      <c r="FR20" s="53"/>
      <c r="FS20" s="61" t="s">
        <v>227</v>
      </c>
      <c r="FT20" s="53"/>
      <c r="FU20" s="53"/>
      <c r="FV20" s="53"/>
      <c r="FW20" s="53"/>
      <c r="FX20" s="61"/>
      <c r="FY20" s="53"/>
      <c r="FZ20" s="53"/>
      <c r="GA20" s="53"/>
      <c r="GB20" s="53"/>
      <c r="GC20" s="61"/>
      <c r="GD20" s="53"/>
      <c r="GE20" s="53"/>
      <c r="GF20" s="53"/>
      <c r="GG20" s="53"/>
      <c r="GH20" s="61" t="s">
        <v>31</v>
      </c>
      <c r="GI20" s="53"/>
      <c r="GJ20" s="53"/>
      <c r="GK20" s="53"/>
      <c r="GL20" s="53"/>
      <c r="GM20" s="61" t="s">
        <v>31</v>
      </c>
      <c r="GN20" s="53"/>
      <c r="GO20" s="53"/>
      <c r="GP20" s="53"/>
      <c r="GQ20" s="53"/>
    </row>
    <row r="21" spans="1:199" ht="13.5" x14ac:dyDescent="0.2">
      <c r="A21" s="34" t="s">
        <v>26</v>
      </c>
      <c r="B21" s="46" t="s">
        <v>44</v>
      </c>
      <c r="C21" s="76">
        <f>VLOOKUP(B21,'PRESENZE ALLENAMENTI'!$D$4:$F$34,3,0)</f>
        <v>12</v>
      </c>
      <c r="D21" s="75">
        <f t="shared" si="9"/>
        <v>9.1666666666666661</v>
      </c>
      <c r="E21" s="73">
        <f t="shared" si="0"/>
        <v>110</v>
      </c>
      <c r="F21" s="73">
        <f t="shared" si="1"/>
        <v>36.666666666666664</v>
      </c>
      <c r="G21" s="72">
        <f t="shared" si="2"/>
        <v>1</v>
      </c>
      <c r="H21" s="72">
        <f t="shared" si="3"/>
        <v>2</v>
      </c>
      <c r="I21" s="72">
        <f t="shared" si="4"/>
        <v>0</v>
      </c>
      <c r="J21" s="72"/>
      <c r="K21" s="73">
        <f t="shared" si="5"/>
        <v>0</v>
      </c>
      <c r="L21" s="74">
        <f t="shared" si="6"/>
        <v>0</v>
      </c>
      <c r="M21" s="74">
        <f t="shared" si="7"/>
        <v>0</v>
      </c>
      <c r="N21" s="72">
        <f t="shared" si="8"/>
        <v>0</v>
      </c>
      <c r="O21" s="61"/>
      <c r="P21" s="53"/>
      <c r="Q21" s="53"/>
      <c r="R21" s="53"/>
      <c r="S21" s="53"/>
      <c r="T21" s="61" t="s">
        <v>227</v>
      </c>
      <c r="U21" s="53"/>
      <c r="V21" s="53"/>
      <c r="W21" s="53"/>
      <c r="X21" s="53"/>
      <c r="Y21" s="61"/>
      <c r="Z21" s="53"/>
      <c r="AA21" s="53"/>
      <c r="AB21" s="53"/>
      <c r="AC21" s="53"/>
      <c r="AD21" s="61" t="s">
        <v>319</v>
      </c>
      <c r="AE21" s="53">
        <v>25</v>
      </c>
      <c r="AF21" s="53"/>
      <c r="AG21" s="53"/>
      <c r="AH21" s="53"/>
      <c r="AI21" s="61"/>
      <c r="AJ21" s="53"/>
      <c r="AK21" s="53"/>
      <c r="AL21" s="53"/>
      <c r="AM21" s="53"/>
      <c r="AN21" s="61" t="s">
        <v>319</v>
      </c>
      <c r="AO21" s="53">
        <v>15</v>
      </c>
      <c r="AP21" s="53"/>
      <c r="AQ21" s="53"/>
      <c r="AR21" s="53"/>
      <c r="AS21" s="61" t="s">
        <v>318</v>
      </c>
      <c r="AT21" s="53">
        <v>70</v>
      </c>
      <c r="AU21" s="53"/>
      <c r="AV21" s="53"/>
      <c r="AW21" s="53"/>
      <c r="AX21" s="61"/>
      <c r="AY21" s="53"/>
      <c r="AZ21" s="53"/>
      <c r="BA21" s="53"/>
      <c r="BB21" s="53"/>
      <c r="BC21" s="61"/>
      <c r="BD21" s="53"/>
      <c r="BE21" s="53"/>
      <c r="BF21" s="53"/>
      <c r="BG21" s="53"/>
      <c r="BH21" s="61"/>
      <c r="BI21" s="53"/>
      <c r="BJ21" s="53"/>
      <c r="BK21" s="53"/>
      <c r="BL21" s="53"/>
      <c r="BM21" s="61"/>
      <c r="BN21" s="53"/>
      <c r="BO21" s="53"/>
      <c r="BP21" s="53"/>
      <c r="BQ21" s="53"/>
      <c r="BR21" s="61"/>
      <c r="BS21" s="53"/>
      <c r="BT21" s="53"/>
      <c r="BU21" s="53"/>
      <c r="BV21" s="53"/>
      <c r="BW21" s="61"/>
      <c r="BX21" s="53"/>
      <c r="BY21" s="53"/>
      <c r="BZ21" s="53"/>
      <c r="CA21" s="53"/>
      <c r="CB21" s="61"/>
      <c r="CC21" s="53"/>
      <c r="CD21" s="53"/>
      <c r="CE21" s="53"/>
      <c r="CF21" s="53"/>
      <c r="CG21" s="61"/>
      <c r="CH21" s="53"/>
      <c r="CI21" s="53"/>
      <c r="CJ21" s="53"/>
      <c r="CK21" s="53"/>
      <c r="CL21" s="61"/>
      <c r="CM21" s="53"/>
      <c r="CN21" s="53"/>
      <c r="CO21" s="53"/>
      <c r="CP21" s="53"/>
      <c r="CQ21" s="61"/>
      <c r="CR21" s="53"/>
      <c r="CS21" s="53"/>
      <c r="CT21" s="53"/>
      <c r="CU21" s="53"/>
      <c r="CV21" s="61"/>
      <c r="CW21" s="53"/>
      <c r="CX21" s="53"/>
      <c r="CY21" s="53"/>
      <c r="CZ21" s="53"/>
      <c r="DA21" s="61"/>
      <c r="DB21" s="53"/>
      <c r="DC21" s="53"/>
      <c r="DD21" s="53"/>
      <c r="DE21" s="53"/>
      <c r="DF21" s="61" t="s">
        <v>227</v>
      </c>
      <c r="DG21" s="53"/>
      <c r="DH21" s="53"/>
      <c r="DI21" s="53"/>
      <c r="DJ21" s="53"/>
      <c r="DK21" s="61"/>
      <c r="DL21" s="53"/>
      <c r="DM21" s="53"/>
      <c r="DN21" s="53"/>
      <c r="DO21" s="53"/>
      <c r="DP21" s="61"/>
      <c r="DQ21" s="53"/>
      <c r="DR21" s="53"/>
      <c r="DS21" s="53"/>
      <c r="DT21" s="53"/>
      <c r="DU21" s="61"/>
      <c r="DV21" s="53"/>
      <c r="DW21" s="53"/>
      <c r="DX21" s="53"/>
      <c r="DY21" s="53"/>
      <c r="DZ21" s="61"/>
      <c r="EA21" s="53"/>
      <c r="EB21" s="53"/>
      <c r="EC21" s="53"/>
      <c r="ED21" s="53"/>
      <c r="EE21" s="61"/>
      <c r="EF21" s="53"/>
      <c r="EG21" s="53"/>
      <c r="EH21" s="53"/>
      <c r="EI21" s="53"/>
      <c r="EJ21" s="61"/>
      <c r="EK21" s="53"/>
      <c r="EL21" s="53"/>
      <c r="EM21" s="53"/>
      <c r="EN21" s="53"/>
      <c r="EO21" s="61"/>
      <c r="EP21" s="53"/>
      <c r="EQ21" s="53"/>
      <c r="ER21" s="53"/>
      <c r="ES21" s="53"/>
      <c r="ET21" s="61"/>
      <c r="EU21" s="53"/>
      <c r="EV21" s="53"/>
      <c r="EW21" s="53"/>
      <c r="EX21" s="53"/>
      <c r="EY21" s="61"/>
      <c r="EZ21" s="53"/>
      <c r="FA21" s="53"/>
      <c r="FB21" s="53"/>
      <c r="FC21" s="53"/>
      <c r="FD21" s="61"/>
      <c r="FE21" s="53"/>
      <c r="FF21" s="53"/>
      <c r="FG21" s="53"/>
      <c r="FH21" s="53"/>
      <c r="FI21" s="61"/>
      <c r="FJ21" s="53"/>
      <c r="FK21" s="53"/>
      <c r="FL21" s="53"/>
      <c r="FM21" s="53"/>
      <c r="FN21" s="61"/>
      <c r="FO21" s="53"/>
      <c r="FP21" s="53"/>
      <c r="FQ21" s="53"/>
      <c r="FR21" s="53"/>
      <c r="FS21" s="61"/>
      <c r="FT21" s="53"/>
      <c r="FU21" s="53"/>
      <c r="FV21" s="53"/>
      <c r="FW21" s="53"/>
      <c r="FX21" s="61"/>
      <c r="FY21" s="53"/>
      <c r="FZ21" s="53"/>
      <c r="GA21" s="53"/>
      <c r="GB21" s="53"/>
      <c r="GC21" s="61"/>
      <c r="GD21" s="53"/>
      <c r="GE21" s="53"/>
      <c r="GF21" s="53"/>
      <c r="GG21" s="53"/>
      <c r="GH21" s="61"/>
      <c r="GI21" s="53"/>
      <c r="GJ21" s="53"/>
      <c r="GK21" s="53"/>
      <c r="GL21" s="53"/>
      <c r="GM21" s="61"/>
      <c r="GN21" s="53"/>
      <c r="GO21" s="53"/>
      <c r="GP21" s="53"/>
      <c r="GQ21" s="53"/>
    </row>
    <row r="22" spans="1:199" ht="13.5" x14ac:dyDescent="0.2">
      <c r="A22" s="128" t="s">
        <v>26</v>
      </c>
      <c r="B22" s="46" t="s">
        <v>23</v>
      </c>
      <c r="C22" s="72">
        <f>VLOOKUP(B22,'PRESENZE ALLENAMENTI'!$D$4:$F$34,3,0)</f>
        <v>12</v>
      </c>
      <c r="D22" s="73">
        <f t="shared" si="9"/>
        <v>40.416666666666664</v>
      </c>
      <c r="E22" s="73">
        <f t="shared" si="0"/>
        <v>485</v>
      </c>
      <c r="F22" s="73">
        <f t="shared" si="1"/>
        <v>53.888888888888886</v>
      </c>
      <c r="G22" s="72">
        <f t="shared" si="2"/>
        <v>7</v>
      </c>
      <c r="H22" s="72">
        <f t="shared" si="3"/>
        <v>2</v>
      </c>
      <c r="I22" s="72">
        <f t="shared" si="4"/>
        <v>4</v>
      </c>
      <c r="J22" s="72"/>
      <c r="K22" s="73">
        <f t="shared" si="5"/>
        <v>1</v>
      </c>
      <c r="L22" s="74">
        <f t="shared" si="6"/>
        <v>0</v>
      </c>
      <c r="M22" s="74">
        <f t="shared" si="7"/>
        <v>0</v>
      </c>
      <c r="N22" s="72">
        <f t="shared" si="8"/>
        <v>0</v>
      </c>
      <c r="O22" s="61"/>
      <c r="P22" s="53"/>
      <c r="Q22" s="53"/>
      <c r="R22" s="53"/>
      <c r="S22" s="53"/>
      <c r="T22" s="61"/>
      <c r="U22" s="53"/>
      <c r="V22" s="53"/>
      <c r="W22" s="53"/>
      <c r="X22" s="53"/>
      <c r="Y22" s="61"/>
      <c r="Z22" s="53"/>
      <c r="AA22" s="53"/>
      <c r="AB22" s="53"/>
      <c r="AC22" s="53"/>
      <c r="AD22" s="61" t="s">
        <v>319</v>
      </c>
      <c r="AE22" s="53">
        <v>15</v>
      </c>
      <c r="AF22" s="53"/>
      <c r="AG22" s="53"/>
      <c r="AH22" s="53"/>
      <c r="AI22" s="61" t="s">
        <v>318</v>
      </c>
      <c r="AJ22" s="53">
        <v>70</v>
      </c>
      <c r="AK22" s="53"/>
      <c r="AL22" s="53"/>
      <c r="AM22" s="53"/>
      <c r="AN22" s="61"/>
      <c r="AO22" s="53"/>
      <c r="AP22" s="53"/>
      <c r="AQ22" s="53"/>
      <c r="AR22" s="53"/>
      <c r="AS22" s="61"/>
      <c r="AT22" s="53"/>
      <c r="AU22" s="53"/>
      <c r="AV22" s="53"/>
      <c r="AW22" s="53"/>
      <c r="AX22" s="61" t="s">
        <v>318</v>
      </c>
      <c r="AY22" s="53">
        <v>70</v>
      </c>
      <c r="AZ22" s="53"/>
      <c r="BA22" s="53"/>
      <c r="BB22" s="53"/>
      <c r="BC22" s="61"/>
      <c r="BD22" s="53"/>
      <c r="BE22" s="53"/>
      <c r="BF22" s="53"/>
      <c r="BG22" s="53"/>
      <c r="BH22" s="61"/>
      <c r="BI22" s="53"/>
      <c r="BJ22" s="53"/>
      <c r="BK22" s="53"/>
      <c r="BL22" s="53"/>
      <c r="BM22" s="61"/>
      <c r="BN22" s="53"/>
      <c r="BO22" s="53"/>
      <c r="BP22" s="53"/>
      <c r="BQ22" s="53"/>
      <c r="BR22" s="61" t="s">
        <v>31</v>
      </c>
      <c r="BS22" s="53"/>
      <c r="BT22" s="53"/>
      <c r="BU22" s="53"/>
      <c r="BV22" s="53"/>
      <c r="BW22" s="61"/>
      <c r="BX22" s="53"/>
      <c r="BY22" s="53"/>
      <c r="BZ22" s="53"/>
      <c r="CA22" s="53"/>
      <c r="CB22" s="61"/>
      <c r="CC22" s="53"/>
      <c r="CD22" s="53"/>
      <c r="CE22" s="53"/>
      <c r="CF22" s="53"/>
      <c r="CG22" s="61" t="s">
        <v>319</v>
      </c>
      <c r="CH22" s="53">
        <v>15</v>
      </c>
      <c r="CI22" s="53"/>
      <c r="CJ22" s="53"/>
      <c r="CK22" s="53"/>
      <c r="CL22" s="61"/>
      <c r="CM22" s="53"/>
      <c r="CN22" s="53"/>
      <c r="CO22" s="53"/>
      <c r="CP22" s="53"/>
      <c r="CQ22" s="61" t="s">
        <v>318</v>
      </c>
      <c r="CR22" s="53">
        <v>70</v>
      </c>
      <c r="CS22" s="53"/>
      <c r="CT22" s="53"/>
      <c r="CU22" s="53"/>
      <c r="CV22" s="61" t="s">
        <v>318</v>
      </c>
      <c r="CW22" s="53">
        <v>70</v>
      </c>
      <c r="CX22" s="53"/>
      <c r="CY22" s="53"/>
      <c r="CZ22" s="53"/>
      <c r="DA22" s="61"/>
      <c r="DB22" s="53"/>
      <c r="DC22" s="53"/>
      <c r="DD22" s="53"/>
      <c r="DE22" s="53"/>
      <c r="DF22" s="61" t="s">
        <v>227</v>
      </c>
      <c r="DG22" s="53"/>
      <c r="DH22" s="53"/>
      <c r="DI22" s="53"/>
      <c r="DJ22" s="53"/>
      <c r="DK22" s="61" t="s">
        <v>318</v>
      </c>
      <c r="DL22" s="53">
        <v>70</v>
      </c>
      <c r="DM22" s="53"/>
      <c r="DN22" s="53"/>
      <c r="DO22" s="53">
        <v>1</v>
      </c>
      <c r="DP22" s="61"/>
      <c r="DQ22" s="53"/>
      <c r="DR22" s="53"/>
      <c r="DS22" s="53"/>
      <c r="DT22" s="53"/>
      <c r="DU22" s="61"/>
      <c r="DV22" s="53"/>
      <c r="DW22" s="53"/>
      <c r="DX22" s="53"/>
      <c r="DY22" s="53"/>
      <c r="DZ22" s="61" t="s">
        <v>318</v>
      </c>
      <c r="EA22" s="53">
        <v>70</v>
      </c>
      <c r="EB22" s="53"/>
      <c r="EC22" s="53"/>
      <c r="ED22" s="53"/>
      <c r="EE22" s="61" t="s">
        <v>318</v>
      </c>
      <c r="EF22" s="53">
        <v>35</v>
      </c>
      <c r="EG22" s="53"/>
      <c r="EH22" s="53"/>
      <c r="EI22" s="53"/>
      <c r="EJ22" s="61"/>
      <c r="EK22" s="53"/>
      <c r="EL22" s="53"/>
      <c r="EM22" s="53"/>
      <c r="EN22" s="53"/>
      <c r="EO22" s="61"/>
      <c r="EP22" s="53"/>
      <c r="EQ22" s="53"/>
      <c r="ER22" s="53"/>
      <c r="ES22" s="53"/>
      <c r="ET22" s="61"/>
      <c r="EU22" s="53"/>
      <c r="EV22" s="53"/>
      <c r="EW22" s="53"/>
      <c r="EX22" s="53"/>
      <c r="EY22" s="61" t="s">
        <v>31</v>
      </c>
      <c r="EZ22" s="53"/>
      <c r="FA22" s="53"/>
      <c r="FB22" s="53"/>
      <c r="FC22" s="53"/>
      <c r="FD22" s="61"/>
      <c r="FE22" s="53"/>
      <c r="FF22" s="53"/>
      <c r="FG22" s="53"/>
      <c r="FH22" s="53"/>
      <c r="FI22" s="61"/>
      <c r="FJ22" s="53"/>
      <c r="FK22" s="53"/>
      <c r="FL22" s="53"/>
      <c r="FM22" s="53"/>
      <c r="FN22" s="61" t="s">
        <v>31</v>
      </c>
      <c r="FO22" s="53"/>
      <c r="FP22" s="53"/>
      <c r="FQ22" s="53"/>
      <c r="FR22" s="53"/>
      <c r="FS22" s="61"/>
      <c r="FT22" s="53"/>
      <c r="FU22" s="53"/>
      <c r="FV22" s="53"/>
      <c r="FW22" s="53"/>
      <c r="FX22" s="61"/>
      <c r="FY22" s="53"/>
      <c r="FZ22" s="53"/>
      <c r="GA22" s="53"/>
      <c r="GB22" s="53"/>
      <c r="GC22" s="61"/>
      <c r="GD22" s="53"/>
      <c r="GE22" s="53"/>
      <c r="GF22" s="53"/>
      <c r="GG22" s="53"/>
      <c r="GH22" s="61"/>
      <c r="GI22" s="53"/>
      <c r="GJ22" s="53"/>
      <c r="GK22" s="53"/>
      <c r="GL22" s="53"/>
      <c r="GM22" s="61" t="s">
        <v>31</v>
      </c>
      <c r="GN22" s="53"/>
      <c r="GO22" s="53"/>
      <c r="GP22" s="53"/>
      <c r="GQ22" s="53"/>
    </row>
    <row r="23" spans="1:199" ht="13.5" x14ac:dyDescent="0.2">
      <c r="A23" s="128" t="s">
        <v>26</v>
      </c>
      <c r="B23" s="46" t="s">
        <v>249</v>
      </c>
      <c r="C23" s="72">
        <f>VLOOKUP(B23,'PRESENZE ALLENAMENTI'!$D$4:$F$34,3,0)</f>
        <v>39</v>
      </c>
      <c r="D23" s="73">
        <f t="shared" ref="D23:D30" si="14">E23/C23</f>
        <v>8.0769230769230766</v>
      </c>
      <c r="E23" s="73">
        <f t="shared" si="0"/>
        <v>315</v>
      </c>
      <c r="F23" s="73">
        <f t="shared" si="1"/>
        <v>19.6875</v>
      </c>
      <c r="G23" s="72">
        <f t="shared" si="2"/>
        <v>3</v>
      </c>
      <c r="H23" s="72">
        <f t="shared" si="3"/>
        <v>13</v>
      </c>
      <c r="I23" s="72">
        <f t="shared" si="4"/>
        <v>8</v>
      </c>
      <c r="J23" s="72"/>
      <c r="K23" s="73">
        <f t="shared" si="5"/>
        <v>1</v>
      </c>
      <c r="L23" s="74">
        <f t="shared" si="6"/>
        <v>0</v>
      </c>
      <c r="M23" s="74">
        <f t="shared" si="7"/>
        <v>0</v>
      </c>
      <c r="N23" s="72">
        <f t="shared" si="8"/>
        <v>0</v>
      </c>
      <c r="O23" s="61" t="s">
        <v>227</v>
      </c>
      <c r="P23" s="53"/>
      <c r="Q23" s="53"/>
      <c r="R23" s="53"/>
      <c r="S23" s="53"/>
      <c r="T23" s="61" t="s">
        <v>227</v>
      </c>
      <c r="U23" s="53"/>
      <c r="V23" s="53"/>
      <c r="W23" s="53"/>
      <c r="X23" s="53"/>
      <c r="Y23" s="61" t="s">
        <v>31</v>
      </c>
      <c r="Z23" s="53"/>
      <c r="AA23" s="53"/>
      <c r="AB23" s="53"/>
      <c r="AC23" s="53"/>
      <c r="AD23" s="61" t="s">
        <v>318</v>
      </c>
      <c r="AE23" s="53">
        <v>40</v>
      </c>
      <c r="AF23" s="53"/>
      <c r="AG23" s="53"/>
      <c r="AH23" s="53"/>
      <c r="AI23" s="61" t="s">
        <v>319</v>
      </c>
      <c r="AJ23" s="53">
        <v>30</v>
      </c>
      <c r="AK23" s="53"/>
      <c r="AL23" s="53"/>
      <c r="AM23" s="53"/>
      <c r="AN23" s="61" t="s">
        <v>319</v>
      </c>
      <c r="AO23" s="53">
        <v>5</v>
      </c>
      <c r="AP23" s="53"/>
      <c r="AQ23" s="53"/>
      <c r="AR23" s="53"/>
      <c r="AS23" s="61" t="s">
        <v>31</v>
      </c>
      <c r="AT23" s="53"/>
      <c r="AU23" s="53"/>
      <c r="AV23" s="53"/>
      <c r="AW23" s="53"/>
      <c r="AX23" s="61"/>
      <c r="AY23" s="53"/>
      <c r="AZ23" s="53"/>
      <c r="BA23" s="53"/>
      <c r="BB23" s="53"/>
      <c r="BC23" s="61"/>
      <c r="BD23" s="53"/>
      <c r="BE23" s="53"/>
      <c r="BF23" s="53"/>
      <c r="BG23" s="53"/>
      <c r="BH23" s="61"/>
      <c r="BI23" s="53"/>
      <c r="BJ23" s="53"/>
      <c r="BK23" s="53"/>
      <c r="BL23" s="53"/>
      <c r="BM23" s="61" t="s">
        <v>227</v>
      </c>
      <c r="BN23" s="53"/>
      <c r="BO23" s="53"/>
      <c r="BP23" s="53"/>
      <c r="BQ23" s="53"/>
      <c r="BR23" s="61"/>
      <c r="BS23" s="53"/>
      <c r="BT23" s="53"/>
      <c r="BU23" s="53"/>
      <c r="BV23" s="53"/>
      <c r="BW23" s="61"/>
      <c r="BX23" s="53"/>
      <c r="BY23" s="53"/>
      <c r="BZ23" s="53"/>
      <c r="CA23" s="53"/>
      <c r="CB23" s="61" t="s">
        <v>31</v>
      </c>
      <c r="CC23" s="53"/>
      <c r="CD23" s="53"/>
      <c r="CE23" s="53"/>
      <c r="CF23" s="53"/>
      <c r="CG23" s="61"/>
      <c r="CH23" s="53"/>
      <c r="CI23" s="53"/>
      <c r="CJ23" s="53"/>
      <c r="CK23" s="53"/>
      <c r="CL23" s="61" t="s">
        <v>319</v>
      </c>
      <c r="CM23" s="53">
        <v>15</v>
      </c>
      <c r="CN23" s="53"/>
      <c r="CO23" s="53"/>
      <c r="CP23" s="53"/>
      <c r="CQ23" s="61" t="s">
        <v>318</v>
      </c>
      <c r="CR23" s="53">
        <v>35</v>
      </c>
      <c r="CS23" s="53"/>
      <c r="CT23" s="53"/>
      <c r="CU23" s="53"/>
      <c r="CV23" s="61" t="s">
        <v>319</v>
      </c>
      <c r="CW23" s="53">
        <v>15</v>
      </c>
      <c r="CX23" s="53"/>
      <c r="CY23" s="53"/>
      <c r="CZ23" s="53"/>
      <c r="DA23" s="61" t="s">
        <v>319</v>
      </c>
      <c r="DB23" s="53">
        <v>10</v>
      </c>
      <c r="DC23" s="53"/>
      <c r="DD23" s="53"/>
      <c r="DE23" s="53">
        <v>1</v>
      </c>
      <c r="DF23" s="61" t="s">
        <v>227</v>
      </c>
      <c r="DG23" s="53"/>
      <c r="DH23" s="53"/>
      <c r="DI23" s="53"/>
      <c r="DJ23" s="53"/>
      <c r="DK23" s="61"/>
      <c r="DL23" s="53"/>
      <c r="DM23" s="53"/>
      <c r="DN23" s="53"/>
      <c r="DO23" s="53"/>
      <c r="DP23" s="61" t="s">
        <v>319</v>
      </c>
      <c r="DQ23" s="53">
        <v>10</v>
      </c>
      <c r="DR23" s="53"/>
      <c r="DS23" s="53"/>
      <c r="DT23" s="53"/>
      <c r="DU23" s="61" t="s">
        <v>319</v>
      </c>
      <c r="DV23" s="53">
        <v>20</v>
      </c>
      <c r="DW23" s="53"/>
      <c r="DX23" s="53"/>
      <c r="DY23" s="53"/>
      <c r="DZ23" s="61" t="s">
        <v>319</v>
      </c>
      <c r="EA23" s="53">
        <v>20</v>
      </c>
      <c r="EB23" s="53"/>
      <c r="EC23" s="53"/>
      <c r="ED23" s="53"/>
      <c r="EE23" s="61" t="s">
        <v>319</v>
      </c>
      <c r="EF23" s="53">
        <v>10</v>
      </c>
      <c r="EG23" s="53"/>
      <c r="EH23" s="53"/>
      <c r="EI23" s="53"/>
      <c r="EJ23" s="61" t="s">
        <v>318</v>
      </c>
      <c r="EK23" s="53">
        <v>70</v>
      </c>
      <c r="EL23" s="53"/>
      <c r="EM23" s="53"/>
      <c r="EN23" s="53"/>
      <c r="EO23" s="61" t="s">
        <v>319</v>
      </c>
      <c r="EP23" s="53">
        <v>5</v>
      </c>
      <c r="EQ23" s="53"/>
      <c r="ER23" s="53"/>
      <c r="ES23" s="53"/>
      <c r="ET23" s="61" t="s">
        <v>319</v>
      </c>
      <c r="EU23" s="53">
        <v>10</v>
      </c>
      <c r="EV23" s="53"/>
      <c r="EW23" s="53"/>
      <c r="EX23" s="53"/>
      <c r="EY23" s="61" t="s">
        <v>31</v>
      </c>
      <c r="EZ23" s="53"/>
      <c r="FA23" s="53"/>
      <c r="FB23" s="53"/>
      <c r="FC23" s="53"/>
      <c r="FD23" s="61" t="s">
        <v>31</v>
      </c>
      <c r="FE23" s="53"/>
      <c r="FF23" s="53"/>
      <c r="FG23" s="53"/>
      <c r="FH23" s="53"/>
      <c r="FI23" s="61" t="s">
        <v>319</v>
      </c>
      <c r="FJ23" s="53">
        <v>15</v>
      </c>
      <c r="FK23" s="53"/>
      <c r="FL23" s="53"/>
      <c r="FM23" s="53"/>
      <c r="FN23" s="61" t="s">
        <v>319</v>
      </c>
      <c r="FO23" s="53">
        <v>5</v>
      </c>
      <c r="FP23" s="53"/>
      <c r="FQ23" s="53"/>
      <c r="FR23" s="53"/>
      <c r="FS23" s="61" t="s">
        <v>227</v>
      </c>
      <c r="FT23" s="53"/>
      <c r="FU23" s="53"/>
      <c r="FV23" s="53"/>
      <c r="FW23" s="53"/>
      <c r="FX23" s="61" t="s">
        <v>31</v>
      </c>
      <c r="FY23" s="53"/>
      <c r="FZ23" s="53"/>
      <c r="GA23" s="53"/>
      <c r="GB23" s="53"/>
      <c r="GC23" s="61"/>
      <c r="GD23" s="53"/>
      <c r="GE23" s="53"/>
      <c r="GF23" s="53"/>
      <c r="GG23" s="53"/>
      <c r="GH23" s="61" t="s">
        <v>31</v>
      </c>
      <c r="GI23" s="53"/>
      <c r="GJ23" s="53"/>
      <c r="GK23" s="53"/>
      <c r="GL23" s="53"/>
      <c r="GM23" s="61" t="s">
        <v>31</v>
      </c>
      <c r="GN23" s="53"/>
      <c r="GO23" s="53"/>
      <c r="GP23" s="53"/>
      <c r="GQ23" s="53"/>
    </row>
    <row r="24" spans="1:199" ht="13.5" x14ac:dyDescent="0.2">
      <c r="A24" s="128" t="s">
        <v>26</v>
      </c>
      <c r="B24" s="46" t="s">
        <v>162</v>
      </c>
      <c r="C24" s="72">
        <f>VLOOKUP(B24,'PRESENZE ALLENAMENTI'!$D$4:$F$34,3,0)</f>
        <v>13</v>
      </c>
      <c r="D24" s="73">
        <f t="shared" ref="D24" si="15">E24/C24</f>
        <v>8.4615384615384617</v>
      </c>
      <c r="E24" s="73">
        <f t="shared" si="0"/>
        <v>110</v>
      </c>
      <c r="F24" s="73">
        <f t="shared" ref="F24" si="16">E24/(G24+H24)</f>
        <v>27.5</v>
      </c>
      <c r="G24" s="72">
        <f t="shared" si="2"/>
        <v>2</v>
      </c>
      <c r="H24" s="72">
        <f t="shared" si="3"/>
        <v>2</v>
      </c>
      <c r="I24" s="72">
        <f t="shared" si="4"/>
        <v>1</v>
      </c>
      <c r="J24" s="72"/>
      <c r="K24" s="73">
        <f t="shared" si="5"/>
        <v>0</v>
      </c>
      <c r="L24" s="74">
        <f t="shared" si="6"/>
        <v>0</v>
      </c>
      <c r="M24" s="74">
        <f t="shared" si="7"/>
        <v>0</v>
      </c>
      <c r="N24" s="72">
        <f t="shared" si="8"/>
        <v>0</v>
      </c>
      <c r="O24" s="61" t="s">
        <v>227</v>
      </c>
      <c r="P24" s="53"/>
      <c r="Q24" s="53"/>
      <c r="R24" s="53"/>
      <c r="S24" s="53"/>
      <c r="T24" s="61" t="s">
        <v>227</v>
      </c>
      <c r="U24" s="53"/>
      <c r="V24" s="53"/>
      <c r="W24" s="53"/>
      <c r="X24" s="53"/>
      <c r="Y24" s="61" t="s">
        <v>319</v>
      </c>
      <c r="Z24" s="53">
        <v>15</v>
      </c>
      <c r="AA24" s="53"/>
      <c r="AB24" s="53"/>
      <c r="AC24" s="53"/>
      <c r="AD24" s="61" t="s">
        <v>31</v>
      </c>
      <c r="AE24" s="53"/>
      <c r="AF24" s="53"/>
      <c r="AG24" s="53"/>
      <c r="AH24" s="53"/>
      <c r="AI24" s="61" t="s">
        <v>318</v>
      </c>
      <c r="AJ24" s="53">
        <v>45</v>
      </c>
      <c r="AK24" s="53"/>
      <c r="AL24" s="53"/>
      <c r="AM24" s="53"/>
      <c r="AN24" s="61"/>
      <c r="AO24" s="53"/>
      <c r="AP24" s="53"/>
      <c r="AQ24" s="53"/>
      <c r="AR24" s="53"/>
      <c r="AS24" s="61" t="s">
        <v>318</v>
      </c>
      <c r="AT24" s="53">
        <v>35</v>
      </c>
      <c r="AU24" s="53"/>
      <c r="AV24" s="53"/>
      <c r="AW24" s="53"/>
      <c r="AX24" s="61" t="s">
        <v>319</v>
      </c>
      <c r="AY24" s="53">
        <v>15</v>
      </c>
      <c r="AZ24" s="53"/>
      <c r="BA24" s="53"/>
      <c r="BB24" s="53"/>
      <c r="BC24" s="61"/>
      <c r="BD24" s="53"/>
      <c r="BE24" s="53"/>
      <c r="BF24" s="53"/>
      <c r="BG24" s="53"/>
      <c r="BH24" s="61"/>
      <c r="BI24" s="53"/>
      <c r="BJ24" s="53"/>
      <c r="BK24" s="53"/>
      <c r="BL24" s="53"/>
      <c r="BM24" s="61"/>
      <c r="BN24" s="53"/>
      <c r="BO24" s="53"/>
      <c r="BP24" s="53"/>
      <c r="BQ24" s="53"/>
      <c r="BR24" s="61"/>
      <c r="BS24" s="53"/>
      <c r="BT24" s="53"/>
      <c r="BU24" s="53"/>
      <c r="BV24" s="53"/>
      <c r="BW24" s="61"/>
      <c r="BX24" s="53"/>
      <c r="BY24" s="53"/>
      <c r="BZ24" s="53"/>
      <c r="CA24" s="53"/>
      <c r="CB24" s="61"/>
      <c r="CC24" s="53"/>
      <c r="CD24" s="53"/>
      <c r="CE24" s="53"/>
      <c r="CF24" s="53"/>
      <c r="CG24" s="61"/>
      <c r="CH24" s="53"/>
      <c r="CI24" s="53"/>
      <c r="CJ24" s="53"/>
      <c r="CK24" s="53"/>
      <c r="CL24" s="61"/>
      <c r="CM24" s="53"/>
      <c r="CN24" s="53"/>
      <c r="CO24" s="53"/>
      <c r="CP24" s="53"/>
      <c r="CQ24" s="61"/>
      <c r="CR24" s="53"/>
      <c r="CS24" s="53"/>
      <c r="CT24" s="53"/>
      <c r="CU24" s="53"/>
      <c r="CV24" s="61"/>
      <c r="CW24" s="53"/>
      <c r="CX24" s="53"/>
      <c r="CY24" s="53"/>
      <c r="CZ24" s="53"/>
      <c r="DA24" s="61"/>
      <c r="DB24" s="53"/>
      <c r="DC24" s="53"/>
      <c r="DD24" s="53"/>
      <c r="DE24" s="53"/>
      <c r="DF24" s="61"/>
      <c r="DG24" s="53"/>
      <c r="DH24" s="53"/>
      <c r="DI24" s="53"/>
      <c r="DJ24" s="53"/>
      <c r="DK24" s="61"/>
      <c r="DL24" s="53"/>
      <c r="DM24" s="53"/>
      <c r="DN24" s="53"/>
      <c r="DO24" s="53"/>
      <c r="DP24" s="61"/>
      <c r="DQ24" s="53"/>
      <c r="DR24" s="53"/>
      <c r="DS24" s="53"/>
      <c r="DT24" s="53"/>
      <c r="DU24" s="61"/>
      <c r="DV24" s="53"/>
      <c r="DW24" s="53"/>
      <c r="DX24" s="53"/>
      <c r="DY24" s="53"/>
      <c r="DZ24" s="61"/>
      <c r="EA24" s="53"/>
      <c r="EB24" s="53"/>
      <c r="EC24" s="53"/>
      <c r="ED24" s="53"/>
      <c r="EE24" s="61"/>
      <c r="EF24" s="53"/>
      <c r="EG24" s="53"/>
      <c r="EH24" s="53"/>
      <c r="EI24" s="53"/>
      <c r="EJ24" s="61"/>
      <c r="EK24" s="53"/>
      <c r="EL24" s="53"/>
      <c r="EM24" s="53"/>
      <c r="EN24" s="53"/>
      <c r="EO24" s="61"/>
      <c r="EP24" s="53"/>
      <c r="EQ24" s="53"/>
      <c r="ER24" s="53"/>
      <c r="ES24" s="53"/>
      <c r="ET24" s="61"/>
      <c r="EU24" s="53"/>
      <c r="EV24" s="53"/>
      <c r="EW24" s="53"/>
      <c r="EX24" s="53"/>
      <c r="EY24" s="61"/>
      <c r="EZ24" s="53"/>
      <c r="FA24" s="53"/>
      <c r="FB24" s="53"/>
      <c r="FC24" s="53"/>
      <c r="FD24" s="61"/>
      <c r="FE24" s="53"/>
      <c r="FF24" s="53"/>
      <c r="FG24" s="53"/>
      <c r="FH24" s="53"/>
      <c r="FI24" s="61"/>
      <c r="FJ24" s="53"/>
      <c r="FK24" s="53"/>
      <c r="FL24" s="53"/>
      <c r="FM24" s="53"/>
      <c r="FN24" s="61"/>
      <c r="FO24" s="53"/>
      <c r="FP24" s="53"/>
      <c r="FQ24" s="53"/>
      <c r="FR24" s="53"/>
      <c r="FS24" s="61"/>
      <c r="FT24" s="53"/>
      <c r="FU24" s="53"/>
      <c r="FV24" s="53"/>
      <c r="FW24" s="53"/>
      <c r="FX24" s="61"/>
      <c r="FY24" s="53"/>
      <c r="FZ24" s="53"/>
      <c r="GA24" s="53"/>
      <c r="GB24" s="53"/>
      <c r="GC24" s="61"/>
      <c r="GD24" s="53"/>
      <c r="GE24" s="53"/>
      <c r="GF24" s="53"/>
      <c r="GG24" s="53"/>
      <c r="GH24" s="61"/>
      <c r="GI24" s="53"/>
      <c r="GJ24" s="53"/>
      <c r="GK24" s="53"/>
      <c r="GL24" s="53"/>
      <c r="GM24" s="61"/>
      <c r="GN24" s="53"/>
      <c r="GO24" s="53"/>
      <c r="GP24" s="53"/>
      <c r="GQ24" s="53"/>
    </row>
    <row r="25" spans="1:199" ht="13.5" x14ac:dyDescent="0.2">
      <c r="A25" s="128" t="s">
        <v>26</v>
      </c>
      <c r="B25" s="46" t="s">
        <v>80</v>
      </c>
      <c r="C25" s="72">
        <f>VLOOKUP(B25,'PRESENZE ALLENAMENTI'!$D$4:$F$34,3,0)</f>
        <v>45</v>
      </c>
      <c r="D25" s="73">
        <f t="shared" si="14"/>
        <v>29.222222222222221</v>
      </c>
      <c r="E25" s="73">
        <f t="shared" si="0"/>
        <v>1315</v>
      </c>
      <c r="F25" s="73">
        <f t="shared" si="1"/>
        <v>52.6</v>
      </c>
      <c r="G25" s="72">
        <f t="shared" si="2"/>
        <v>20</v>
      </c>
      <c r="H25" s="72">
        <f t="shared" si="3"/>
        <v>5</v>
      </c>
      <c r="I25" s="72">
        <f t="shared" si="4"/>
        <v>2</v>
      </c>
      <c r="J25" s="72"/>
      <c r="K25" s="73">
        <f t="shared" si="5"/>
        <v>0</v>
      </c>
      <c r="L25" s="74">
        <f t="shared" si="6"/>
        <v>5</v>
      </c>
      <c r="M25" s="74">
        <f t="shared" si="7"/>
        <v>0</v>
      </c>
      <c r="N25" s="72">
        <f t="shared" si="8"/>
        <v>0</v>
      </c>
      <c r="O25" s="61"/>
      <c r="P25" s="53"/>
      <c r="Q25" s="53"/>
      <c r="R25" s="53"/>
      <c r="S25" s="53"/>
      <c r="T25" s="61"/>
      <c r="U25" s="53"/>
      <c r="V25" s="53"/>
      <c r="W25" s="53"/>
      <c r="X25" s="53"/>
      <c r="Y25" s="61"/>
      <c r="Z25" s="53"/>
      <c r="AA25" s="53"/>
      <c r="AB25" s="53"/>
      <c r="AC25" s="53"/>
      <c r="AD25" s="61"/>
      <c r="AE25" s="53"/>
      <c r="AF25" s="53"/>
      <c r="AG25" s="53"/>
      <c r="AH25" s="53"/>
      <c r="AI25" s="61" t="s">
        <v>318</v>
      </c>
      <c r="AJ25" s="53">
        <v>55</v>
      </c>
      <c r="AK25" s="53"/>
      <c r="AL25" s="53"/>
      <c r="AM25" s="53"/>
      <c r="AN25" s="61" t="s">
        <v>319</v>
      </c>
      <c r="AO25" s="53">
        <v>20</v>
      </c>
      <c r="AP25" s="53"/>
      <c r="AQ25" s="53"/>
      <c r="AR25" s="53"/>
      <c r="AS25" s="61" t="s">
        <v>319</v>
      </c>
      <c r="AT25" s="53">
        <v>25</v>
      </c>
      <c r="AU25" s="53" t="s">
        <v>27</v>
      </c>
      <c r="AV25" s="53"/>
      <c r="AW25" s="53"/>
      <c r="AX25" s="61" t="s">
        <v>318</v>
      </c>
      <c r="AY25" s="53">
        <v>60</v>
      </c>
      <c r="AZ25" s="53" t="s">
        <v>27</v>
      </c>
      <c r="BA25" s="53"/>
      <c r="BB25" s="53"/>
      <c r="BC25" s="61" t="s">
        <v>319</v>
      </c>
      <c r="BD25" s="53">
        <v>25</v>
      </c>
      <c r="BE25" s="53"/>
      <c r="BF25" s="53"/>
      <c r="BG25" s="53"/>
      <c r="BH25" s="61" t="s">
        <v>318</v>
      </c>
      <c r="BI25" s="53">
        <v>70</v>
      </c>
      <c r="BJ25" s="53"/>
      <c r="BK25" s="53"/>
      <c r="BL25" s="53"/>
      <c r="BM25" s="61" t="s">
        <v>227</v>
      </c>
      <c r="BN25" s="53"/>
      <c r="BO25" s="53"/>
      <c r="BP25" s="53"/>
      <c r="BQ25" s="53"/>
      <c r="BR25" s="61" t="s">
        <v>318</v>
      </c>
      <c r="BS25" s="53">
        <v>50</v>
      </c>
      <c r="BT25" s="53" t="s">
        <v>27</v>
      </c>
      <c r="BU25" s="53"/>
      <c r="BV25" s="53"/>
      <c r="BW25" s="61"/>
      <c r="BX25" s="53"/>
      <c r="BY25" s="53"/>
      <c r="BZ25" s="53"/>
      <c r="CA25" s="53"/>
      <c r="CB25" s="61"/>
      <c r="CC25" s="53"/>
      <c r="CD25" s="53"/>
      <c r="CE25" s="53"/>
      <c r="CF25" s="53"/>
      <c r="CG25" s="61" t="s">
        <v>318</v>
      </c>
      <c r="CH25" s="53">
        <v>60</v>
      </c>
      <c r="CI25" s="53"/>
      <c r="CJ25" s="53"/>
      <c r="CK25" s="53"/>
      <c r="CL25" s="61" t="s">
        <v>318</v>
      </c>
      <c r="CM25" s="53">
        <v>35</v>
      </c>
      <c r="CN25" s="53"/>
      <c r="CO25" s="53"/>
      <c r="CP25" s="53"/>
      <c r="CQ25" s="61" t="s">
        <v>318</v>
      </c>
      <c r="CR25" s="53">
        <v>65</v>
      </c>
      <c r="CS25" s="53"/>
      <c r="CT25" s="53"/>
      <c r="CU25" s="53"/>
      <c r="CV25" s="61" t="s">
        <v>318</v>
      </c>
      <c r="CW25" s="53">
        <v>70</v>
      </c>
      <c r="CX25" s="53"/>
      <c r="CY25" s="53"/>
      <c r="CZ25" s="53"/>
      <c r="DA25" s="61" t="s">
        <v>319</v>
      </c>
      <c r="DB25" s="53">
        <v>25</v>
      </c>
      <c r="DC25" s="53"/>
      <c r="DD25" s="53"/>
      <c r="DE25" s="53"/>
      <c r="DF25" s="61" t="s">
        <v>227</v>
      </c>
      <c r="DG25" s="53"/>
      <c r="DH25" s="53"/>
      <c r="DI25" s="53"/>
      <c r="DJ25" s="53"/>
      <c r="DK25" s="61" t="s">
        <v>318</v>
      </c>
      <c r="DL25" s="53">
        <v>70</v>
      </c>
      <c r="DM25" s="53"/>
      <c r="DN25" s="53"/>
      <c r="DO25" s="53"/>
      <c r="DP25" s="61" t="s">
        <v>318</v>
      </c>
      <c r="DQ25" s="53">
        <v>60</v>
      </c>
      <c r="DR25" s="53" t="s">
        <v>27</v>
      </c>
      <c r="DS25" s="53"/>
      <c r="DT25" s="53"/>
      <c r="DU25" s="61"/>
      <c r="DV25" s="53"/>
      <c r="DW25" s="53"/>
      <c r="DX25" s="53"/>
      <c r="DY25" s="53"/>
      <c r="DZ25" s="61" t="s">
        <v>318</v>
      </c>
      <c r="EA25" s="53">
        <v>55</v>
      </c>
      <c r="EB25" s="53"/>
      <c r="EC25" s="53"/>
      <c r="ED25" s="53"/>
      <c r="EE25" s="61" t="s">
        <v>318</v>
      </c>
      <c r="EF25" s="53">
        <v>45</v>
      </c>
      <c r="EG25" s="53"/>
      <c r="EH25" s="53"/>
      <c r="EI25" s="53"/>
      <c r="EJ25" s="61" t="s">
        <v>318</v>
      </c>
      <c r="EK25" s="53">
        <v>70</v>
      </c>
      <c r="EL25" s="53"/>
      <c r="EM25" s="53"/>
      <c r="EN25" s="53"/>
      <c r="EO25" s="61" t="s">
        <v>318</v>
      </c>
      <c r="EP25" s="53">
        <v>70</v>
      </c>
      <c r="EQ25" s="53"/>
      <c r="ER25" s="53" t="s">
        <v>27</v>
      </c>
      <c r="ES25" s="53"/>
      <c r="ET25" s="61" t="s">
        <v>318</v>
      </c>
      <c r="EU25" s="53">
        <v>45</v>
      </c>
      <c r="EV25" s="53"/>
      <c r="EW25" s="53"/>
      <c r="EX25" s="53"/>
      <c r="EY25" s="61" t="s">
        <v>31</v>
      </c>
      <c r="EZ25" s="53"/>
      <c r="FA25" s="53"/>
      <c r="FB25" s="53"/>
      <c r="FC25" s="53"/>
      <c r="FD25" s="61" t="s">
        <v>31</v>
      </c>
      <c r="FE25" s="53"/>
      <c r="FF25" s="53"/>
      <c r="FG25" s="53"/>
      <c r="FH25" s="53"/>
      <c r="FI25" s="61" t="s">
        <v>318</v>
      </c>
      <c r="FJ25" s="53">
        <v>70</v>
      </c>
      <c r="FK25" s="53"/>
      <c r="FL25" s="53"/>
      <c r="FM25" s="53"/>
      <c r="FN25" s="61" t="s">
        <v>318</v>
      </c>
      <c r="FO25" s="53">
        <v>70</v>
      </c>
      <c r="FP25" s="53"/>
      <c r="FQ25" s="53"/>
      <c r="FR25" s="53"/>
      <c r="FS25" s="61" t="s">
        <v>227</v>
      </c>
      <c r="FT25" s="53"/>
      <c r="FU25" s="53"/>
      <c r="FV25" s="53"/>
      <c r="FW25" s="53"/>
      <c r="FX25" s="61" t="s">
        <v>318</v>
      </c>
      <c r="FY25" s="53">
        <v>45</v>
      </c>
      <c r="FZ25" s="53"/>
      <c r="GA25" s="53"/>
      <c r="GB25" s="53"/>
      <c r="GC25" s="61" t="s">
        <v>318</v>
      </c>
      <c r="GD25" s="53">
        <v>70</v>
      </c>
      <c r="GE25" s="53"/>
      <c r="GF25" s="53"/>
      <c r="GG25" s="53"/>
      <c r="GH25" s="61" t="s">
        <v>319</v>
      </c>
      <c r="GI25" s="53">
        <v>15</v>
      </c>
      <c r="GJ25" s="53"/>
      <c r="GK25" s="53"/>
      <c r="GL25" s="53"/>
      <c r="GM25" s="61" t="s">
        <v>318</v>
      </c>
      <c r="GN25" s="53">
        <v>70</v>
      </c>
      <c r="GO25" s="53"/>
      <c r="GP25" s="53"/>
      <c r="GQ25" s="53"/>
    </row>
    <row r="26" spans="1:199" ht="13.5" x14ac:dyDescent="0.2">
      <c r="A26" s="128" t="s">
        <v>27</v>
      </c>
      <c r="B26" s="46" t="s">
        <v>42</v>
      </c>
      <c r="C26" s="72">
        <f>VLOOKUP(B26,'PRESENZE ALLENAMENTI'!$D$4:$F$34,3,0)</f>
        <v>44</v>
      </c>
      <c r="D26" s="73">
        <f t="shared" si="14"/>
        <v>30.113636363636363</v>
      </c>
      <c r="E26" s="73">
        <f t="shared" si="0"/>
        <v>1325</v>
      </c>
      <c r="F26" s="73">
        <f t="shared" si="1"/>
        <v>47.321428571428569</v>
      </c>
      <c r="G26" s="72">
        <f t="shared" si="2"/>
        <v>16</v>
      </c>
      <c r="H26" s="72">
        <f t="shared" si="3"/>
        <v>12</v>
      </c>
      <c r="I26" s="72">
        <f t="shared" si="4"/>
        <v>0</v>
      </c>
      <c r="J26" s="72"/>
      <c r="K26" s="73">
        <f t="shared" si="5"/>
        <v>17</v>
      </c>
      <c r="L26" s="74">
        <f t="shared" si="6"/>
        <v>0</v>
      </c>
      <c r="M26" s="74">
        <f t="shared" si="7"/>
        <v>0</v>
      </c>
      <c r="N26" s="72">
        <f t="shared" si="8"/>
        <v>0</v>
      </c>
      <c r="O26" s="61" t="s">
        <v>227</v>
      </c>
      <c r="P26" s="53"/>
      <c r="Q26" s="53"/>
      <c r="R26" s="53"/>
      <c r="S26" s="53"/>
      <c r="T26" s="61" t="s">
        <v>227</v>
      </c>
      <c r="U26" s="53"/>
      <c r="V26" s="53"/>
      <c r="W26" s="53"/>
      <c r="X26" s="53"/>
      <c r="Y26" s="61"/>
      <c r="Z26" s="53"/>
      <c r="AA26" s="53"/>
      <c r="AB26" s="53"/>
      <c r="AC26" s="53"/>
      <c r="AD26" s="61" t="s">
        <v>318</v>
      </c>
      <c r="AE26" s="53">
        <v>60</v>
      </c>
      <c r="AF26" s="53"/>
      <c r="AG26" s="53"/>
      <c r="AH26" s="53">
        <v>1</v>
      </c>
      <c r="AI26" s="61" t="s">
        <v>319</v>
      </c>
      <c r="AJ26" s="53">
        <v>15</v>
      </c>
      <c r="AK26" s="53"/>
      <c r="AL26" s="53"/>
      <c r="AM26" s="53"/>
      <c r="AN26" s="61" t="s">
        <v>318</v>
      </c>
      <c r="AO26" s="53">
        <v>60</v>
      </c>
      <c r="AP26" s="53"/>
      <c r="AQ26" s="53"/>
      <c r="AR26" s="53">
        <v>1</v>
      </c>
      <c r="AS26" s="61" t="s">
        <v>319</v>
      </c>
      <c r="AT26" s="53">
        <v>35</v>
      </c>
      <c r="AU26" s="53"/>
      <c r="AV26" s="53"/>
      <c r="AW26" s="53">
        <v>3</v>
      </c>
      <c r="AX26" s="61" t="s">
        <v>318</v>
      </c>
      <c r="AY26" s="53">
        <v>70</v>
      </c>
      <c r="AZ26" s="53"/>
      <c r="BA26" s="53"/>
      <c r="BB26" s="53"/>
      <c r="BC26" s="61"/>
      <c r="BD26" s="53"/>
      <c r="BE26" s="53"/>
      <c r="BF26" s="53"/>
      <c r="BG26" s="53"/>
      <c r="BH26" s="61" t="s">
        <v>319</v>
      </c>
      <c r="BI26" s="53">
        <v>35</v>
      </c>
      <c r="BJ26" s="53"/>
      <c r="BK26" s="53"/>
      <c r="BL26" s="53"/>
      <c r="BM26" s="61" t="s">
        <v>227</v>
      </c>
      <c r="BN26" s="53"/>
      <c r="BO26" s="53"/>
      <c r="BP26" s="53"/>
      <c r="BQ26" s="53"/>
      <c r="BR26" s="61" t="s">
        <v>318</v>
      </c>
      <c r="BS26" s="53">
        <v>70</v>
      </c>
      <c r="BT26" s="53"/>
      <c r="BU26" s="53"/>
      <c r="BV26" s="53"/>
      <c r="BW26" s="61" t="s">
        <v>319</v>
      </c>
      <c r="BX26" s="53">
        <v>15</v>
      </c>
      <c r="BY26" s="53"/>
      <c r="BZ26" s="53"/>
      <c r="CA26" s="53">
        <v>1</v>
      </c>
      <c r="CB26" s="61" t="s">
        <v>319</v>
      </c>
      <c r="CC26" s="53">
        <v>35</v>
      </c>
      <c r="CD26" s="53"/>
      <c r="CE26" s="53"/>
      <c r="CF26" s="53">
        <v>2</v>
      </c>
      <c r="CG26" s="61" t="s">
        <v>319</v>
      </c>
      <c r="CH26" s="53">
        <v>30</v>
      </c>
      <c r="CI26" s="53"/>
      <c r="CJ26" s="53"/>
      <c r="CK26" s="53"/>
      <c r="CL26" s="61" t="s">
        <v>319</v>
      </c>
      <c r="CM26" s="53">
        <v>35</v>
      </c>
      <c r="CN26" s="53"/>
      <c r="CO26" s="53"/>
      <c r="CP26" s="53"/>
      <c r="CQ26" s="61" t="s">
        <v>319</v>
      </c>
      <c r="CR26" s="53">
        <v>35</v>
      </c>
      <c r="CS26" s="53"/>
      <c r="CT26" s="53"/>
      <c r="CU26" s="53">
        <v>1</v>
      </c>
      <c r="CV26" s="61" t="s">
        <v>318</v>
      </c>
      <c r="CW26" s="53">
        <v>60</v>
      </c>
      <c r="CX26" s="53"/>
      <c r="CY26" s="53"/>
      <c r="CZ26" s="53">
        <v>2</v>
      </c>
      <c r="DA26" s="61" t="s">
        <v>318</v>
      </c>
      <c r="DB26" s="53">
        <v>60</v>
      </c>
      <c r="DC26" s="53"/>
      <c r="DD26" s="53"/>
      <c r="DE26" s="53">
        <v>1</v>
      </c>
      <c r="DF26" s="61" t="s">
        <v>227</v>
      </c>
      <c r="DG26" s="53"/>
      <c r="DH26" s="53"/>
      <c r="DI26" s="53"/>
      <c r="DJ26" s="53"/>
      <c r="DK26" s="61" t="s">
        <v>318</v>
      </c>
      <c r="DL26" s="53">
        <v>45</v>
      </c>
      <c r="DM26" s="53"/>
      <c r="DN26" s="53"/>
      <c r="DO26" s="53">
        <v>1</v>
      </c>
      <c r="DP26" s="61" t="s">
        <v>319</v>
      </c>
      <c r="DQ26" s="53">
        <v>25</v>
      </c>
      <c r="DR26" s="53"/>
      <c r="DS26" s="53"/>
      <c r="DT26" s="53"/>
      <c r="DU26" s="61"/>
      <c r="DV26" s="53"/>
      <c r="DW26" s="53"/>
      <c r="DX26" s="53"/>
      <c r="DY26" s="53"/>
      <c r="DZ26" s="61" t="s">
        <v>319</v>
      </c>
      <c r="EA26" s="53">
        <v>25</v>
      </c>
      <c r="EB26" s="53"/>
      <c r="EC26" s="53"/>
      <c r="ED26" s="53"/>
      <c r="EE26" s="61" t="s">
        <v>318</v>
      </c>
      <c r="EF26" s="53">
        <v>65</v>
      </c>
      <c r="EG26" s="53"/>
      <c r="EH26" s="53"/>
      <c r="EI26" s="53">
        <v>1</v>
      </c>
      <c r="EJ26" s="61" t="s">
        <v>319</v>
      </c>
      <c r="EK26" s="53">
        <v>20</v>
      </c>
      <c r="EL26" s="53"/>
      <c r="EM26" s="53"/>
      <c r="EN26" s="53"/>
      <c r="EO26" s="61" t="s">
        <v>318</v>
      </c>
      <c r="EP26" s="53">
        <v>55</v>
      </c>
      <c r="EQ26" s="53"/>
      <c r="ER26" s="53"/>
      <c r="ES26" s="53">
        <v>2</v>
      </c>
      <c r="ET26" s="61"/>
      <c r="EU26" s="53"/>
      <c r="EV26" s="53"/>
      <c r="EW26" s="53"/>
      <c r="EX26" s="53"/>
      <c r="EY26" s="61" t="s">
        <v>318</v>
      </c>
      <c r="EZ26" s="53">
        <v>70</v>
      </c>
      <c r="FA26" s="53"/>
      <c r="FB26" s="53"/>
      <c r="FC26" s="53">
        <v>1</v>
      </c>
      <c r="FD26" s="61" t="s">
        <v>318</v>
      </c>
      <c r="FE26" s="53">
        <v>70</v>
      </c>
      <c r="FF26" s="53"/>
      <c r="FG26" s="53"/>
      <c r="FH26" s="53"/>
      <c r="FI26" s="61" t="s">
        <v>318</v>
      </c>
      <c r="FJ26" s="53">
        <v>70</v>
      </c>
      <c r="FK26" s="53"/>
      <c r="FL26" s="53"/>
      <c r="FM26" s="53"/>
      <c r="FN26" s="61" t="s">
        <v>318</v>
      </c>
      <c r="FO26" s="53">
        <v>70</v>
      </c>
      <c r="FP26" s="53"/>
      <c r="FQ26" s="53"/>
      <c r="FR26" s="53"/>
      <c r="FS26" s="61" t="s">
        <v>227</v>
      </c>
      <c r="FT26" s="53"/>
      <c r="FU26" s="53"/>
      <c r="FV26" s="53"/>
      <c r="FW26" s="53"/>
      <c r="FX26" s="61" t="s">
        <v>318</v>
      </c>
      <c r="FY26" s="53">
        <v>70</v>
      </c>
      <c r="FZ26" s="53"/>
      <c r="GA26" s="53"/>
      <c r="GB26" s="53"/>
      <c r="GC26" s="61" t="s">
        <v>318</v>
      </c>
      <c r="GD26" s="53">
        <v>55</v>
      </c>
      <c r="GE26" s="53"/>
      <c r="GF26" s="53"/>
      <c r="GG26" s="53"/>
      <c r="GH26" s="61" t="s">
        <v>319</v>
      </c>
      <c r="GI26" s="53">
        <v>15</v>
      </c>
      <c r="GJ26" s="53"/>
      <c r="GK26" s="53"/>
      <c r="GL26" s="53"/>
      <c r="GM26" s="61" t="s">
        <v>318</v>
      </c>
      <c r="GN26" s="53">
        <v>55</v>
      </c>
      <c r="GO26" s="53"/>
      <c r="GP26" s="53"/>
      <c r="GQ26" s="53"/>
    </row>
    <row r="27" spans="1:199" ht="13.5" x14ac:dyDescent="0.2">
      <c r="A27" s="128" t="s">
        <v>27</v>
      </c>
      <c r="B27" s="46" t="s">
        <v>155</v>
      </c>
      <c r="C27" s="72">
        <f>VLOOKUP(B27,'PRESENZE ALLENAMENTI'!$D$4:$F$34,3,0)</f>
        <v>27</v>
      </c>
      <c r="D27" s="73">
        <f t="shared" si="14"/>
        <v>56.481481481481481</v>
      </c>
      <c r="E27" s="73">
        <f t="shared" si="0"/>
        <v>1525</v>
      </c>
      <c r="F27" s="73">
        <f t="shared" si="1"/>
        <v>52.586206896551722</v>
      </c>
      <c r="G27" s="72">
        <f t="shared" si="2"/>
        <v>22</v>
      </c>
      <c r="H27" s="72">
        <f t="shared" si="3"/>
        <v>7</v>
      </c>
      <c r="I27" s="72">
        <f t="shared" si="4"/>
        <v>0</v>
      </c>
      <c r="J27" s="72"/>
      <c r="K27" s="73">
        <f t="shared" si="5"/>
        <v>3</v>
      </c>
      <c r="L27" s="74">
        <f t="shared" si="6"/>
        <v>5</v>
      </c>
      <c r="M27" s="74">
        <f t="shared" si="7"/>
        <v>0</v>
      </c>
      <c r="N27" s="72">
        <f t="shared" si="8"/>
        <v>0</v>
      </c>
      <c r="O27" s="61" t="s">
        <v>227</v>
      </c>
      <c r="P27" s="53"/>
      <c r="Q27" s="53"/>
      <c r="R27" s="53"/>
      <c r="S27" s="53"/>
      <c r="T27" s="61" t="s">
        <v>227</v>
      </c>
      <c r="U27" s="53"/>
      <c r="V27" s="53"/>
      <c r="W27" s="53"/>
      <c r="X27" s="53"/>
      <c r="Y27" s="61" t="s">
        <v>318</v>
      </c>
      <c r="Z27" s="53">
        <v>70</v>
      </c>
      <c r="AA27" s="53"/>
      <c r="AB27" s="53"/>
      <c r="AC27" s="53"/>
      <c r="AD27" s="61" t="s">
        <v>318</v>
      </c>
      <c r="AE27" s="53">
        <v>70</v>
      </c>
      <c r="AF27" s="53" t="s">
        <v>27</v>
      </c>
      <c r="AG27" s="53"/>
      <c r="AH27" s="53"/>
      <c r="AI27" s="61" t="s">
        <v>318</v>
      </c>
      <c r="AJ27" s="53">
        <v>45</v>
      </c>
      <c r="AK27" s="53"/>
      <c r="AL27" s="53"/>
      <c r="AM27" s="53"/>
      <c r="AN27" s="61" t="s">
        <v>318</v>
      </c>
      <c r="AO27" s="53">
        <v>70</v>
      </c>
      <c r="AP27" s="53"/>
      <c r="AQ27" s="53"/>
      <c r="AR27" s="53">
        <v>1</v>
      </c>
      <c r="AS27" s="61" t="s">
        <v>319</v>
      </c>
      <c r="AT27" s="53">
        <v>25</v>
      </c>
      <c r="AU27" s="53"/>
      <c r="AV27" s="53"/>
      <c r="AW27" s="53"/>
      <c r="AX27" s="61" t="s">
        <v>318</v>
      </c>
      <c r="AY27" s="53">
        <v>45</v>
      </c>
      <c r="AZ27" s="53"/>
      <c r="BA27" s="53"/>
      <c r="BB27" s="53"/>
      <c r="BC27" s="61" t="s">
        <v>318</v>
      </c>
      <c r="BD27" s="53">
        <v>50</v>
      </c>
      <c r="BE27" s="53"/>
      <c r="BF27" s="53"/>
      <c r="BG27" s="53"/>
      <c r="BH27" s="61" t="s">
        <v>318</v>
      </c>
      <c r="BI27" s="53">
        <v>70</v>
      </c>
      <c r="BJ27" s="53"/>
      <c r="BK27" s="53"/>
      <c r="BL27" s="53"/>
      <c r="BM27" s="61" t="s">
        <v>227</v>
      </c>
      <c r="BN27" s="53"/>
      <c r="BO27" s="53"/>
      <c r="BP27" s="53"/>
      <c r="BQ27" s="53"/>
      <c r="BR27" s="61" t="s">
        <v>318</v>
      </c>
      <c r="BS27" s="53">
        <v>65</v>
      </c>
      <c r="BT27" s="53"/>
      <c r="BU27" s="53"/>
      <c r="BV27" s="53"/>
      <c r="BW27" s="61" t="s">
        <v>318</v>
      </c>
      <c r="BX27" s="53">
        <v>70</v>
      </c>
      <c r="BY27" s="53"/>
      <c r="BZ27" s="53"/>
      <c r="CA27" s="53"/>
      <c r="CB27" s="61" t="s">
        <v>318</v>
      </c>
      <c r="CC27" s="53">
        <v>60</v>
      </c>
      <c r="CD27" s="53"/>
      <c r="CE27" s="53"/>
      <c r="CF27" s="53"/>
      <c r="CG27" s="61" t="s">
        <v>318</v>
      </c>
      <c r="CH27" s="53">
        <v>70</v>
      </c>
      <c r="CI27" s="53" t="s">
        <v>27</v>
      </c>
      <c r="CJ27" s="53"/>
      <c r="CK27" s="53"/>
      <c r="CL27" s="61" t="s">
        <v>319</v>
      </c>
      <c r="CM27" s="53">
        <v>25</v>
      </c>
      <c r="CN27" s="53"/>
      <c r="CO27" s="53"/>
      <c r="CP27" s="53"/>
      <c r="CQ27" s="61" t="s">
        <v>319</v>
      </c>
      <c r="CR27" s="53">
        <v>15</v>
      </c>
      <c r="CS27" s="53"/>
      <c r="CT27" s="53"/>
      <c r="CU27" s="53"/>
      <c r="CV27" s="61"/>
      <c r="CW27" s="53"/>
      <c r="CX27" s="53"/>
      <c r="CY27" s="53"/>
      <c r="CZ27" s="53"/>
      <c r="DA27" s="61" t="s">
        <v>319</v>
      </c>
      <c r="DB27" s="53">
        <v>35</v>
      </c>
      <c r="DC27" s="53"/>
      <c r="DD27" s="53"/>
      <c r="DE27" s="53">
        <v>1</v>
      </c>
      <c r="DF27" s="61" t="s">
        <v>227</v>
      </c>
      <c r="DG27" s="53"/>
      <c r="DH27" s="53"/>
      <c r="DI27" s="53"/>
      <c r="DJ27" s="53"/>
      <c r="DK27" s="61" t="s">
        <v>319</v>
      </c>
      <c r="DL27" s="53">
        <v>25</v>
      </c>
      <c r="DM27" s="53"/>
      <c r="DN27" s="53"/>
      <c r="DO27" s="53"/>
      <c r="DP27" s="61" t="s">
        <v>318</v>
      </c>
      <c r="DQ27" s="53">
        <v>55</v>
      </c>
      <c r="DR27" s="53"/>
      <c r="DS27" s="53"/>
      <c r="DT27" s="53"/>
      <c r="DU27" s="61" t="s">
        <v>318</v>
      </c>
      <c r="DV27" s="53">
        <v>70</v>
      </c>
      <c r="DW27" s="53" t="s">
        <v>27</v>
      </c>
      <c r="DX27" s="53"/>
      <c r="DY27" s="53"/>
      <c r="DZ27" s="61"/>
      <c r="EA27" s="53"/>
      <c r="EB27" s="53"/>
      <c r="EC27" s="53"/>
      <c r="ED27" s="53"/>
      <c r="EE27" s="61" t="s">
        <v>318</v>
      </c>
      <c r="EF27" s="53">
        <v>70</v>
      </c>
      <c r="EG27" s="53" t="s">
        <v>27</v>
      </c>
      <c r="EH27" s="53"/>
      <c r="EI27" s="53"/>
      <c r="EJ27" s="61" t="s">
        <v>319</v>
      </c>
      <c r="EK27" s="53">
        <v>20</v>
      </c>
      <c r="EL27" s="53"/>
      <c r="EM27" s="53"/>
      <c r="EN27" s="53"/>
      <c r="EO27" s="61" t="s">
        <v>318</v>
      </c>
      <c r="EP27" s="53">
        <v>65</v>
      </c>
      <c r="EQ27" s="53"/>
      <c r="ER27" s="53"/>
      <c r="ES27" s="53"/>
      <c r="ET27" s="61" t="s">
        <v>318</v>
      </c>
      <c r="EU27" s="53">
        <v>70</v>
      </c>
      <c r="EV27" s="53"/>
      <c r="EW27" s="53"/>
      <c r="EX27" s="53">
        <v>1</v>
      </c>
      <c r="EY27" s="61" t="s">
        <v>318</v>
      </c>
      <c r="EZ27" s="53">
        <v>70</v>
      </c>
      <c r="FA27" s="53" t="s">
        <v>27</v>
      </c>
      <c r="FB27" s="53"/>
      <c r="FC27" s="53"/>
      <c r="FD27" s="61" t="s">
        <v>318</v>
      </c>
      <c r="FE27" s="53">
        <v>65</v>
      </c>
      <c r="FF27" s="53"/>
      <c r="FG27" s="53"/>
      <c r="FH27" s="53"/>
      <c r="FI27" s="61" t="s">
        <v>318</v>
      </c>
      <c r="FJ27" s="53">
        <v>40</v>
      </c>
      <c r="FK27" s="53"/>
      <c r="FL27" s="53"/>
      <c r="FM27" s="53"/>
      <c r="FN27" s="61"/>
      <c r="FO27" s="53"/>
      <c r="FP27" s="53"/>
      <c r="FQ27" s="53"/>
      <c r="FR27" s="53"/>
      <c r="FS27" s="61"/>
      <c r="FT27" s="53"/>
      <c r="FU27" s="53"/>
      <c r="FV27" s="53"/>
      <c r="FW27" s="53"/>
      <c r="FX27" s="61" t="s">
        <v>319</v>
      </c>
      <c r="FY27" s="53">
        <v>20</v>
      </c>
      <c r="FZ27" s="53"/>
      <c r="GA27" s="53"/>
      <c r="GB27" s="53"/>
      <c r="GC27" s="61" t="s">
        <v>318</v>
      </c>
      <c r="GD27" s="53">
        <v>50</v>
      </c>
      <c r="GE27" s="53"/>
      <c r="GF27" s="53"/>
      <c r="GG27" s="53"/>
      <c r="GH27" s="61" t="s">
        <v>318</v>
      </c>
      <c r="GI27" s="53">
        <v>60</v>
      </c>
      <c r="GJ27" s="53"/>
      <c r="GK27" s="53"/>
      <c r="GL27" s="53"/>
      <c r="GM27" s="61" t="s">
        <v>318</v>
      </c>
      <c r="GN27" s="53">
        <v>60</v>
      </c>
      <c r="GO27" s="53"/>
      <c r="GP27" s="53"/>
      <c r="GQ27" s="53"/>
    </row>
    <row r="28" spans="1:199" ht="13.5" x14ac:dyDescent="0.2">
      <c r="A28" s="128" t="s">
        <v>27</v>
      </c>
      <c r="B28" s="46" t="s">
        <v>259</v>
      </c>
      <c r="C28" s="72">
        <f>VLOOKUP(B28,'PRESENZE ALLENAMENTI'!$D$4:$F$34,3,0)</f>
        <v>19</v>
      </c>
      <c r="D28" s="73">
        <f>E28/C28</f>
        <v>19.210526315789473</v>
      </c>
      <c r="E28" s="73">
        <f t="shared" si="0"/>
        <v>365</v>
      </c>
      <c r="F28" s="73">
        <f t="shared" si="1"/>
        <v>40.555555555555557</v>
      </c>
      <c r="G28" s="72">
        <f t="shared" si="2"/>
        <v>4</v>
      </c>
      <c r="H28" s="72">
        <f t="shared" si="3"/>
        <v>5</v>
      </c>
      <c r="I28" s="72">
        <f t="shared" si="4"/>
        <v>0</v>
      </c>
      <c r="J28" s="72"/>
      <c r="K28" s="73">
        <f t="shared" si="5"/>
        <v>0</v>
      </c>
      <c r="L28" s="74">
        <f t="shared" si="6"/>
        <v>0</v>
      </c>
      <c r="M28" s="74">
        <f t="shared" si="7"/>
        <v>0</v>
      </c>
      <c r="N28" s="72">
        <f t="shared" si="8"/>
        <v>0</v>
      </c>
      <c r="O28" s="61" t="s">
        <v>227</v>
      </c>
      <c r="P28" s="53"/>
      <c r="Q28" s="53"/>
      <c r="R28" s="53"/>
      <c r="S28" s="53"/>
      <c r="T28" s="61" t="s">
        <v>227</v>
      </c>
      <c r="U28" s="53"/>
      <c r="V28" s="53"/>
      <c r="W28" s="53"/>
      <c r="X28" s="53"/>
      <c r="Y28" s="61" t="s">
        <v>319</v>
      </c>
      <c r="Z28" s="53">
        <v>20</v>
      </c>
      <c r="AA28" s="53"/>
      <c r="AB28" s="53"/>
      <c r="AC28" s="53"/>
      <c r="AD28" s="61" t="s">
        <v>319</v>
      </c>
      <c r="AE28" s="53">
        <v>35</v>
      </c>
      <c r="AF28" s="53"/>
      <c r="AG28" s="53"/>
      <c r="AH28" s="53"/>
      <c r="AI28" s="61" t="s">
        <v>318</v>
      </c>
      <c r="AJ28" s="53">
        <v>60</v>
      </c>
      <c r="AK28" s="53"/>
      <c r="AL28" s="53"/>
      <c r="AM28" s="53"/>
      <c r="AN28" s="61" t="s">
        <v>319</v>
      </c>
      <c r="AO28" s="53">
        <v>35</v>
      </c>
      <c r="AP28" s="53"/>
      <c r="AQ28" s="53"/>
      <c r="AR28" s="53"/>
      <c r="AS28" s="61" t="s">
        <v>318</v>
      </c>
      <c r="AT28" s="53">
        <v>50</v>
      </c>
      <c r="AU28" s="53"/>
      <c r="AV28" s="53"/>
      <c r="AW28" s="53"/>
      <c r="AX28" s="61" t="s">
        <v>319</v>
      </c>
      <c r="AY28" s="53">
        <v>25</v>
      </c>
      <c r="AZ28" s="53"/>
      <c r="BA28" s="53"/>
      <c r="BB28" s="53"/>
      <c r="BC28" s="61" t="s">
        <v>318</v>
      </c>
      <c r="BD28" s="53">
        <v>70</v>
      </c>
      <c r="BE28" s="53"/>
      <c r="BF28" s="53"/>
      <c r="BG28" s="53"/>
      <c r="BH28" s="61" t="s">
        <v>318</v>
      </c>
      <c r="BI28" s="53">
        <v>35</v>
      </c>
      <c r="BJ28" s="53"/>
      <c r="BK28" s="53"/>
      <c r="BL28" s="53"/>
      <c r="BM28" s="61" t="s">
        <v>227</v>
      </c>
      <c r="BN28" s="53"/>
      <c r="BO28" s="53"/>
      <c r="BP28" s="53"/>
      <c r="BQ28" s="53"/>
      <c r="BR28" s="61" t="s">
        <v>319</v>
      </c>
      <c r="BS28" s="53">
        <v>35</v>
      </c>
      <c r="BT28" s="53"/>
      <c r="BU28" s="53"/>
      <c r="BV28" s="53"/>
      <c r="BW28" s="61"/>
      <c r="BX28" s="53"/>
      <c r="BY28" s="53"/>
      <c r="BZ28" s="53"/>
      <c r="CA28" s="53"/>
      <c r="CB28" s="61"/>
      <c r="CC28" s="53"/>
      <c r="CD28" s="53"/>
      <c r="CE28" s="53"/>
      <c r="CF28" s="53"/>
      <c r="CG28" s="61"/>
      <c r="CH28" s="53"/>
      <c r="CI28" s="53"/>
      <c r="CJ28" s="53"/>
      <c r="CK28" s="53"/>
      <c r="CL28" s="61"/>
      <c r="CM28" s="53"/>
      <c r="CN28" s="53"/>
      <c r="CO28" s="53"/>
      <c r="CP28" s="53"/>
      <c r="CQ28" s="61"/>
      <c r="CR28" s="53"/>
      <c r="CS28" s="53"/>
      <c r="CT28" s="53"/>
      <c r="CU28" s="53"/>
      <c r="CV28" s="61"/>
      <c r="CW28" s="53"/>
      <c r="CX28" s="53"/>
      <c r="CY28" s="53"/>
      <c r="CZ28" s="53"/>
      <c r="DA28" s="61"/>
      <c r="DB28" s="53"/>
      <c r="DC28" s="53"/>
      <c r="DD28" s="53"/>
      <c r="DE28" s="53"/>
      <c r="DF28" s="61"/>
      <c r="DG28" s="53"/>
      <c r="DH28" s="53"/>
      <c r="DI28" s="53"/>
      <c r="DJ28" s="53"/>
      <c r="DK28" s="61"/>
      <c r="DL28" s="53"/>
      <c r="DM28" s="53"/>
      <c r="DN28" s="53"/>
      <c r="DO28" s="53"/>
      <c r="DP28" s="61"/>
      <c r="DQ28" s="53"/>
      <c r="DR28" s="53"/>
      <c r="DS28" s="53"/>
      <c r="DT28" s="53"/>
      <c r="DU28" s="61"/>
      <c r="DV28" s="53"/>
      <c r="DW28" s="53"/>
      <c r="DX28" s="53"/>
      <c r="DY28" s="53"/>
      <c r="DZ28" s="61"/>
      <c r="EA28" s="53"/>
      <c r="EB28" s="53"/>
      <c r="EC28" s="53"/>
      <c r="ED28" s="53"/>
      <c r="EE28" s="61"/>
      <c r="EF28" s="53"/>
      <c r="EG28" s="53"/>
      <c r="EH28" s="53"/>
      <c r="EI28" s="53"/>
      <c r="EJ28" s="61"/>
      <c r="EK28" s="53"/>
      <c r="EL28" s="53"/>
      <c r="EM28" s="53"/>
      <c r="EN28" s="53"/>
      <c r="EO28" s="61"/>
      <c r="EP28" s="53"/>
      <c r="EQ28" s="53"/>
      <c r="ER28" s="53"/>
      <c r="ES28" s="53"/>
      <c r="ET28" s="61"/>
      <c r="EU28" s="53"/>
      <c r="EV28" s="53"/>
      <c r="EW28" s="53"/>
      <c r="EX28" s="53"/>
      <c r="EY28" s="61"/>
      <c r="EZ28" s="53"/>
      <c r="FA28" s="53"/>
      <c r="FB28" s="53"/>
      <c r="FC28" s="53"/>
      <c r="FD28" s="61"/>
      <c r="FE28" s="53"/>
      <c r="FF28" s="53"/>
      <c r="FG28" s="53"/>
      <c r="FH28" s="53"/>
      <c r="FI28" s="61"/>
      <c r="FJ28" s="53"/>
      <c r="FK28" s="53"/>
      <c r="FL28" s="53"/>
      <c r="FM28" s="53"/>
      <c r="FN28" s="61"/>
      <c r="FO28" s="53"/>
      <c r="FP28" s="53"/>
      <c r="FQ28" s="53"/>
      <c r="FR28" s="53"/>
      <c r="FS28" s="61"/>
      <c r="FT28" s="53"/>
      <c r="FU28" s="53"/>
      <c r="FV28" s="53"/>
      <c r="FW28" s="53"/>
      <c r="FX28" s="61"/>
      <c r="FY28" s="53"/>
      <c r="FZ28" s="53"/>
      <c r="GA28" s="53"/>
      <c r="GB28" s="53"/>
      <c r="GC28" s="61"/>
      <c r="GD28" s="53"/>
      <c r="GE28" s="53"/>
      <c r="GF28" s="53"/>
      <c r="GG28" s="53"/>
      <c r="GH28" s="61"/>
      <c r="GI28" s="53"/>
      <c r="GJ28" s="53"/>
      <c r="GK28" s="53"/>
      <c r="GL28" s="53"/>
      <c r="GM28" s="61"/>
      <c r="GN28" s="53"/>
      <c r="GO28" s="53"/>
      <c r="GP28" s="53"/>
      <c r="GQ28" s="53"/>
    </row>
    <row r="29" spans="1:199" ht="13.5" x14ac:dyDescent="0.2">
      <c r="A29" s="167" t="s">
        <v>27</v>
      </c>
      <c r="B29" s="46" t="s">
        <v>180</v>
      </c>
      <c r="C29" s="72">
        <f>VLOOKUP(B29,'PRESENZE ALLENAMENTI'!$D$4:$F$34,3,0)</f>
        <v>20</v>
      </c>
      <c r="D29" s="73">
        <f>E29/C29</f>
        <v>12.75</v>
      </c>
      <c r="E29" s="73">
        <f t="shared" si="0"/>
        <v>255</v>
      </c>
      <c r="F29" s="73">
        <f t="shared" si="1"/>
        <v>28.333333333333332</v>
      </c>
      <c r="G29" s="72">
        <f t="shared" si="2"/>
        <v>4</v>
      </c>
      <c r="H29" s="72">
        <f t="shared" si="3"/>
        <v>5</v>
      </c>
      <c r="I29" s="72">
        <f t="shared" si="4"/>
        <v>4</v>
      </c>
      <c r="J29" s="72"/>
      <c r="K29" s="73">
        <f t="shared" si="5"/>
        <v>1</v>
      </c>
      <c r="L29" s="74">
        <f t="shared" si="6"/>
        <v>0</v>
      </c>
      <c r="M29" s="74">
        <f t="shared" si="7"/>
        <v>0</v>
      </c>
      <c r="N29" s="72">
        <f t="shared" si="8"/>
        <v>0</v>
      </c>
      <c r="O29" s="61" t="s">
        <v>227</v>
      </c>
      <c r="P29" s="53"/>
      <c r="Q29" s="53"/>
      <c r="R29" s="53"/>
      <c r="S29" s="53"/>
      <c r="T29" s="61" t="s">
        <v>227</v>
      </c>
      <c r="U29" s="53"/>
      <c r="V29" s="53"/>
      <c r="W29" s="53"/>
      <c r="X29" s="53"/>
      <c r="Y29" s="61" t="s">
        <v>318</v>
      </c>
      <c r="Z29" s="53">
        <v>10</v>
      </c>
      <c r="AA29" s="53"/>
      <c r="AB29" s="53"/>
      <c r="AC29" s="53"/>
      <c r="AD29" s="61"/>
      <c r="AE29" s="53"/>
      <c r="AF29" s="53"/>
      <c r="AG29" s="53"/>
      <c r="AH29" s="53"/>
      <c r="AI29" s="61"/>
      <c r="AJ29" s="53"/>
      <c r="AK29" s="53"/>
      <c r="AL29" s="53"/>
      <c r="AM29" s="53"/>
      <c r="AN29" s="61"/>
      <c r="AO29" s="53"/>
      <c r="AP29" s="53"/>
      <c r="AQ29" s="53"/>
      <c r="AR29" s="53"/>
      <c r="AS29" s="61"/>
      <c r="AT29" s="53"/>
      <c r="AU29" s="53"/>
      <c r="AV29" s="53"/>
      <c r="AW29" s="53"/>
      <c r="AX29" s="61"/>
      <c r="AY29" s="53"/>
      <c r="AZ29" s="53"/>
      <c r="BA29" s="53"/>
      <c r="BB29" s="53"/>
      <c r="BC29" s="61"/>
      <c r="BD29" s="53"/>
      <c r="BE29" s="53"/>
      <c r="BF29" s="53"/>
      <c r="BG29" s="53"/>
      <c r="BH29" s="61"/>
      <c r="BI29" s="53"/>
      <c r="BJ29" s="53"/>
      <c r="BK29" s="53"/>
      <c r="BL29" s="53"/>
      <c r="BM29" s="61" t="s">
        <v>227</v>
      </c>
      <c r="BN29" s="53"/>
      <c r="BO29" s="53"/>
      <c r="BP29" s="53"/>
      <c r="BQ29" s="53"/>
      <c r="BR29" s="61"/>
      <c r="BS29" s="53"/>
      <c r="BT29" s="53"/>
      <c r="BU29" s="53"/>
      <c r="BV29" s="53"/>
      <c r="BW29" s="61"/>
      <c r="BX29" s="53"/>
      <c r="BY29" s="53"/>
      <c r="BZ29" s="53"/>
      <c r="CA29" s="53"/>
      <c r="CB29" s="61"/>
      <c r="CC29" s="53"/>
      <c r="CD29" s="53"/>
      <c r="CE29" s="53"/>
      <c r="CF29" s="53"/>
      <c r="CG29" s="61"/>
      <c r="CH29" s="53"/>
      <c r="CI29" s="53"/>
      <c r="CJ29" s="53"/>
      <c r="CK29" s="53"/>
      <c r="CL29" s="61"/>
      <c r="CM29" s="53"/>
      <c r="CN29" s="53"/>
      <c r="CO29" s="53"/>
      <c r="CP29" s="53"/>
      <c r="CQ29" s="61"/>
      <c r="CR29" s="53"/>
      <c r="CS29" s="53"/>
      <c r="CT29" s="53"/>
      <c r="CU29" s="53"/>
      <c r="CV29" s="61"/>
      <c r="CW29" s="53"/>
      <c r="CX29" s="53"/>
      <c r="CY29" s="53"/>
      <c r="CZ29" s="53"/>
      <c r="DA29" s="61"/>
      <c r="DB29" s="53"/>
      <c r="DC29" s="53"/>
      <c r="DD29" s="53"/>
      <c r="DE29" s="53"/>
      <c r="DF29" s="61" t="s">
        <v>227</v>
      </c>
      <c r="DG29" s="53"/>
      <c r="DH29" s="53"/>
      <c r="DI29" s="53"/>
      <c r="DJ29" s="53"/>
      <c r="DK29" s="61"/>
      <c r="DL29" s="53"/>
      <c r="DM29" s="53"/>
      <c r="DN29" s="53"/>
      <c r="DO29" s="53"/>
      <c r="DP29" s="61"/>
      <c r="DQ29" s="53"/>
      <c r="DR29" s="53"/>
      <c r="DS29" s="53"/>
      <c r="DT29" s="53"/>
      <c r="DU29" s="61" t="s">
        <v>31</v>
      </c>
      <c r="DV29" s="53"/>
      <c r="DW29" s="53"/>
      <c r="DX29" s="53"/>
      <c r="DY29" s="53"/>
      <c r="DZ29" s="61" t="s">
        <v>319</v>
      </c>
      <c r="EA29" s="53">
        <v>15</v>
      </c>
      <c r="EB29" s="53"/>
      <c r="EC29" s="53"/>
      <c r="ED29" s="53"/>
      <c r="EE29" s="61" t="s">
        <v>319</v>
      </c>
      <c r="EF29" s="53">
        <v>5</v>
      </c>
      <c r="EG29" s="53"/>
      <c r="EH29" s="53"/>
      <c r="EI29" s="53"/>
      <c r="EJ29" s="61" t="s">
        <v>318</v>
      </c>
      <c r="EK29" s="53">
        <v>70</v>
      </c>
      <c r="EL29" s="53"/>
      <c r="EM29" s="53"/>
      <c r="EN29" s="53">
        <v>1</v>
      </c>
      <c r="EO29" s="61" t="s">
        <v>319</v>
      </c>
      <c r="EP29" s="53">
        <v>20</v>
      </c>
      <c r="EQ29" s="53"/>
      <c r="ER29" s="53"/>
      <c r="ES29" s="53"/>
      <c r="ET29" s="61" t="s">
        <v>319</v>
      </c>
      <c r="EU29" s="53">
        <v>30</v>
      </c>
      <c r="EV29" s="53"/>
      <c r="EW29" s="53"/>
      <c r="EX29" s="53"/>
      <c r="EY29" s="61" t="s">
        <v>31</v>
      </c>
      <c r="EZ29" s="53"/>
      <c r="FA29" s="53"/>
      <c r="FB29" s="53"/>
      <c r="FC29" s="53"/>
      <c r="FD29" s="61" t="s">
        <v>31</v>
      </c>
      <c r="FE29" s="53"/>
      <c r="FF29" s="53"/>
      <c r="FG29" s="53"/>
      <c r="FH29" s="53"/>
      <c r="FI29" s="61"/>
      <c r="FJ29" s="53"/>
      <c r="FK29" s="53"/>
      <c r="FL29" s="53"/>
      <c r="FM29" s="53"/>
      <c r="FN29" s="61"/>
      <c r="FO29" s="53"/>
      <c r="FP29" s="53"/>
      <c r="FQ29" s="53"/>
      <c r="FR29" s="53"/>
      <c r="FS29" s="61"/>
      <c r="FT29" s="53"/>
      <c r="FU29" s="53"/>
      <c r="FV29" s="53"/>
      <c r="FW29" s="53"/>
      <c r="FX29" s="61" t="s">
        <v>31</v>
      </c>
      <c r="FY29" s="53"/>
      <c r="FZ29" s="53"/>
      <c r="GA29" s="53"/>
      <c r="GB29" s="53"/>
      <c r="GC29" s="61" t="s">
        <v>319</v>
      </c>
      <c r="GD29" s="53">
        <v>20</v>
      </c>
      <c r="GE29" s="53"/>
      <c r="GF29" s="53"/>
      <c r="GG29" s="53"/>
      <c r="GH29" s="61" t="s">
        <v>318</v>
      </c>
      <c r="GI29" s="53">
        <v>40</v>
      </c>
      <c r="GJ29" s="53"/>
      <c r="GK29" s="53"/>
      <c r="GL29" s="53"/>
      <c r="GM29" s="61" t="s">
        <v>318</v>
      </c>
      <c r="GN29" s="53">
        <v>45</v>
      </c>
      <c r="GO29" s="53"/>
      <c r="GP29" s="53"/>
      <c r="GQ29" s="53"/>
    </row>
    <row r="30" spans="1:199" ht="13.5" x14ac:dyDescent="0.2">
      <c r="A30" s="128" t="s">
        <v>27</v>
      </c>
      <c r="B30" s="46" t="s">
        <v>1</v>
      </c>
      <c r="C30" s="72">
        <f>VLOOKUP(B30,'PRESENZE ALLENAMENTI'!$D$4:$F$34,3,0)</f>
        <v>44</v>
      </c>
      <c r="D30" s="73">
        <f t="shared" si="14"/>
        <v>17.15909090909091</v>
      </c>
      <c r="E30" s="73">
        <f t="shared" si="0"/>
        <v>755</v>
      </c>
      <c r="F30" s="73">
        <f t="shared" si="1"/>
        <v>41.944444444444443</v>
      </c>
      <c r="G30" s="72">
        <f t="shared" si="2"/>
        <v>12</v>
      </c>
      <c r="H30" s="72">
        <f t="shared" si="3"/>
        <v>6</v>
      </c>
      <c r="I30" s="72">
        <f t="shared" si="4"/>
        <v>1</v>
      </c>
      <c r="J30" s="72"/>
      <c r="K30" s="73">
        <f t="shared" si="5"/>
        <v>2</v>
      </c>
      <c r="L30" s="74">
        <f t="shared" si="6"/>
        <v>1</v>
      </c>
      <c r="M30" s="74">
        <f t="shared" si="7"/>
        <v>0</v>
      </c>
      <c r="N30" s="72">
        <f t="shared" si="8"/>
        <v>0</v>
      </c>
      <c r="O30" s="61" t="s">
        <v>227</v>
      </c>
      <c r="P30" s="53"/>
      <c r="Q30" s="53"/>
      <c r="R30" s="53"/>
      <c r="S30" s="53"/>
      <c r="T30" s="61" t="s">
        <v>227</v>
      </c>
      <c r="U30" s="53"/>
      <c r="V30" s="53"/>
      <c r="W30" s="53"/>
      <c r="X30" s="53"/>
      <c r="Y30" s="61" t="s">
        <v>318</v>
      </c>
      <c r="Z30" s="53">
        <v>60</v>
      </c>
      <c r="AA30" s="53"/>
      <c r="AB30" s="53"/>
      <c r="AC30" s="53"/>
      <c r="AD30" s="61" t="s">
        <v>319</v>
      </c>
      <c r="AE30" s="53">
        <v>15</v>
      </c>
      <c r="AF30" s="53"/>
      <c r="AG30" s="53"/>
      <c r="AH30" s="53"/>
      <c r="AI30" s="61" t="s">
        <v>318</v>
      </c>
      <c r="AJ30" s="53">
        <v>70</v>
      </c>
      <c r="AK30" s="53"/>
      <c r="AL30" s="53"/>
      <c r="AM30" s="53">
        <v>1</v>
      </c>
      <c r="AN30" s="61" t="s">
        <v>318</v>
      </c>
      <c r="AO30" s="53">
        <v>65</v>
      </c>
      <c r="AP30" s="53"/>
      <c r="AQ30" s="53"/>
      <c r="AR30" s="53"/>
      <c r="AS30" s="61" t="s">
        <v>318</v>
      </c>
      <c r="AT30" s="53">
        <v>50</v>
      </c>
      <c r="AU30" s="53"/>
      <c r="AV30" s="53"/>
      <c r="AW30" s="53"/>
      <c r="AX30" s="61" t="s">
        <v>318</v>
      </c>
      <c r="AY30" s="53">
        <v>35</v>
      </c>
      <c r="AZ30" s="53"/>
      <c r="BA30" s="53"/>
      <c r="BB30" s="53"/>
      <c r="BC30" s="61" t="s">
        <v>318</v>
      </c>
      <c r="BD30" s="53">
        <v>65</v>
      </c>
      <c r="BE30" s="53"/>
      <c r="BF30" s="53"/>
      <c r="BG30" s="53"/>
      <c r="BH30" s="61" t="s">
        <v>318</v>
      </c>
      <c r="BI30" s="53">
        <v>65</v>
      </c>
      <c r="BJ30" s="53"/>
      <c r="BK30" s="53"/>
      <c r="BL30" s="53"/>
      <c r="BM30" s="61" t="s">
        <v>227</v>
      </c>
      <c r="BN30" s="53"/>
      <c r="BO30" s="53"/>
      <c r="BP30" s="53"/>
      <c r="BQ30" s="53"/>
      <c r="BR30" s="61" t="s">
        <v>319</v>
      </c>
      <c r="BS30" s="53">
        <v>15</v>
      </c>
      <c r="BT30" s="53"/>
      <c r="BU30" s="53"/>
      <c r="BV30" s="53"/>
      <c r="BW30" s="61" t="s">
        <v>318</v>
      </c>
      <c r="BX30" s="53">
        <v>65</v>
      </c>
      <c r="BY30" s="53"/>
      <c r="BZ30" s="53"/>
      <c r="CA30" s="53"/>
      <c r="CB30" s="61" t="s">
        <v>318</v>
      </c>
      <c r="CC30" s="53">
        <v>65</v>
      </c>
      <c r="CD30" s="53"/>
      <c r="CE30" s="53"/>
      <c r="CF30" s="53">
        <v>1</v>
      </c>
      <c r="CG30" s="61" t="s">
        <v>318</v>
      </c>
      <c r="CH30" s="53">
        <v>40</v>
      </c>
      <c r="CI30" s="53" t="s">
        <v>27</v>
      </c>
      <c r="CJ30" s="53"/>
      <c r="CK30" s="53"/>
      <c r="CL30" s="61" t="s">
        <v>318</v>
      </c>
      <c r="CM30" s="53">
        <v>50</v>
      </c>
      <c r="CN30" s="53"/>
      <c r="CO30" s="53"/>
      <c r="CP30" s="53"/>
      <c r="CQ30" s="61"/>
      <c r="CR30" s="53"/>
      <c r="CS30" s="53"/>
      <c r="CT30" s="53"/>
      <c r="CU30" s="53"/>
      <c r="CV30" s="61" t="s">
        <v>319</v>
      </c>
      <c r="CW30" s="53">
        <v>15</v>
      </c>
      <c r="CX30" s="53"/>
      <c r="CY30" s="53"/>
      <c r="CZ30" s="53"/>
      <c r="DA30" s="61" t="s">
        <v>318</v>
      </c>
      <c r="DB30" s="53">
        <v>35</v>
      </c>
      <c r="DC30" s="53"/>
      <c r="DD30" s="53"/>
      <c r="DE30" s="53"/>
      <c r="DF30" s="61" t="s">
        <v>227</v>
      </c>
      <c r="DG30" s="53"/>
      <c r="DH30" s="53"/>
      <c r="DI30" s="53"/>
      <c r="DJ30" s="53"/>
      <c r="DK30" s="61"/>
      <c r="DL30" s="53"/>
      <c r="DM30" s="53"/>
      <c r="DN30" s="53"/>
      <c r="DO30" s="53"/>
      <c r="DP30" s="61"/>
      <c r="DQ30" s="53"/>
      <c r="DR30" s="53"/>
      <c r="DS30" s="53"/>
      <c r="DT30" s="53"/>
      <c r="DU30" s="61"/>
      <c r="DV30" s="53"/>
      <c r="DW30" s="53"/>
      <c r="DX30" s="53"/>
      <c r="DY30" s="53"/>
      <c r="DZ30" s="61"/>
      <c r="EA30" s="53"/>
      <c r="EB30" s="53"/>
      <c r="EC30" s="53"/>
      <c r="ED30" s="53"/>
      <c r="EE30" s="61"/>
      <c r="EF30" s="53"/>
      <c r="EG30" s="53"/>
      <c r="EH30" s="53"/>
      <c r="EI30" s="53"/>
      <c r="EJ30" s="61"/>
      <c r="EK30" s="53"/>
      <c r="EL30" s="53"/>
      <c r="EM30" s="53"/>
      <c r="EN30" s="53"/>
      <c r="EO30" s="61"/>
      <c r="EP30" s="53"/>
      <c r="EQ30" s="53"/>
      <c r="ER30" s="53"/>
      <c r="ES30" s="53"/>
      <c r="ET30" s="61"/>
      <c r="EU30" s="53"/>
      <c r="EV30" s="53"/>
      <c r="EW30" s="53"/>
      <c r="EX30" s="53"/>
      <c r="EY30" s="61"/>
      <c r="EZ30" s="53"/>
      <c r="FA30" s="53"/>
      <c r="FB30" s="53"/>
      <c r="FC30" s="53"/>
      <c r="FD30" s="61"/>
      <c r="FE30" s="53"/>
      <c r="FF30" s="53"/>
      <c r="FG30" s="53"/>
      <c r="FH30" s="53"/>
      <c r="FI30" s="61"/>
      <c r="FJ30" s="53"/>
      <c r="FK30" s="53"/>
      <c r="FL30" s="53"/>
      <c r="FM30" s="53"/>
      <c r="FN30" s="61"/>
      <c r="FO30" s="53"/>
      <c r="FP30" s="53"/>
      <c r="FQ30" s="53"/>
      <c r="FR30" s="53"/>
      <c r="FS30" s="61"/>
      <c r="FT30" s="53"/>
      <c r="FU30" s="53"/>
      <c r="FV30" s="53"/>
      <c r="FW30" s="53"/>
      <c r="FX30" s="61" t="s">
        <v>31</v>
      </c>
      <c r="FY30" s="53"/>
      <c r="FZ30" s="53"/>
      <c r="GA30" s="53"/>
      <c r="GB30" s="53"/>
      <c r="GC30" s="61" t="s">
        <v>319</v>
      </c>
      <c r="GD30" s="53">
        <v>15</v>
      </c>
      <c r="GE30" s="53"/>
      <c r="GF30" s="53"/>
      <c r="GG30" s="53"/>
      <c r="GH30" s="61" t="s">
        <v>319</v>
      </c>
      <c r="GI30" s="53">
        <v>15</v>
      </c>
      <c r="GJ30" s="53"/>
      <c r="GK30" s="53"/>
      <c r="GL30" s="53"/>
      <c r="GM30" s="61" t="s">
        <v>319</v>
      </c>
      <c r="GN30" s="53">
        <v>15</v>
      </c>
      <c r="GO30" s="53"/>
      <c r="GP30" s="53"/>
      <c r="GQ30" s="53"/>
    </row>
    <row r="31" spans="1:199" ht="23.25" customHeight="1" thickBot="1" x14ac:dyDescent="0.25">
      <c r="A31" s="11"/>
      <c r="B31" s="12"/>
      <c r="C31" s="11"/>
      <c r="E31" s="17"/>
      <c r="G31" s="11"/>
      <c r="H31" s="11"/>
      <c r="I31" s="11"/>
      <c r="J31" s="11" t="s">
        <v>348</v>
      </c>
      <c r="K31" s="18">
        <v>1</v>
      </c>
      <c r="L31" s="63"/>
      <c r="M31" s="63"/>
      <c r="N31" s="18" t="s">
        <v>25</v>
      </c>
      <c r="O31" s="22">
        <f>COUNTIF(O6:O30,"T")+COUNTIF(O8:O30,"S")+COUNTIF(O8:O30,"TS")+COUNTIF(O8:O30,"p")</f>
        <v>0</v>
      </c>
      <c r="P31" s="186" t="s">
        <v>20</v>
      </c>
      <c r="Q31" s="187"/>
      <c r="R31" s="187"/>
      <c r="S31" s="188"/>
      <c r="T31" s="22">
        <f>COUNTIF(T6:T30,"T")+COUNTIF(T8:T30,"S")+COUNTIF(T8:T30,"TS")+COUNTIF(T8:T30,"p")</f>
        <v>0</v>
      </c>
      <c r="U31" s="186" t="s">
        <v>20</v>
      </c>
      <c r="V31" s="187"/>
      <c r="W31" s="187"/>
      <c r="X31" s="188"/>
      <c r="Y31" s="22">
        <f>COUNTIF(Y6:Y30,"T")+COUNTIF(Y8:Y30,"S")+COUNTIF(Y8:Y30,"TS")+COUNTIF(Y8:Y30,"p")</f>
        <v>18</v>
      </c>
      <c r="Z31" s="186" t="s">
        <v>20</v>
      </c>
      <c r="AA31" s="187"/>
      <c r="AB31" s="187"/>
      <c r="AC31" s="188"/>
      <c r="AD31" s="22">
        <f>COUNTIF(AD6:AD30,"T")+COUNTIF(AD8:AD30,"S")+COUNTIF(AD8:AD30,"TS")+COUNTIF(AD8:AD30,"p")+COUNTIF(AD8:AD30,"d")</f>
        <v>17</v>
      </c>
      <c r="AE31" s="186" t="s">
        <v>20</v>
      </c>
      <c r="AF31" s="187"/>
      <c r="AG31" s="187"/>
      <c r="AH31" s="188"/>
      <c r="AI31" s="22">
        <f>COUNTIF(AI6:AI30,"T")+COUNTIF(AI8:AI30,"S")+COUNTIF(AI8:AI30,"TS")+COUNTIF(AI8:AI30,"p")+COUNTIF(AI8:AI30,"d")</f>
        <v>15</v>
      </c>
      <c r="AJ31" s="186" t="s">
        <v>20</v>
      </c>
      <c r="AK31" s="187"/>
      <c r="AL31" s="187"/>
      <c r="AM31" s="188"/>
      <c r="AN31" s="22">
        <f>COUNTIF(AN6:AN30,"T")+COUNTIF(AN8:AN30,"S")+COUNTIF(AN8:AN30,"TS")+COUNTIF(AN8:AN30,"p")+COUNTIF(AN8:AN30,"d")</f>
        <v>17</v>
      </c>
      <c r="AO31" s="186" t="s">
        <v>20</v>
      </c>
      <c r="AP31" s="187"/>
      <c r="AQ31" s="187"/>
      <c r="AR31" s="188"/>
      <c r="AS31" s="22">
        <f>COUNTIF(AS6:AS30,"T")+COUNTIF(AS8:AS30,"S")+COUNTIF(AS8:AS30,"TS")+COUNTIF(AS8:AS30,"p")+COUNTIF(AS8:AS30,"d")</f>
        <v>19</v>
      </c>
      <c r="AT31" s="186" t="s">
        <v>20</v>
      </c>
      <c r="AU31" s="187"/>
      <c r="AV31" s="187"/>
      <c r="AW31" s="188"/>
      <c r="AX31" s="22">
        <f>COUNTIF(AX6:AX30,"T")+COUNTIF(AX8:AX30,"S")+COUNTIF(AX8:AX30,"TS")+COUNTIF(AX8:AX30,"p")+COUNTIF(AX8:AX30,"d")</f>
        <v>15</v>
      </c>
      <c r="AY31" s="186" t="s">
        <v>20</v>
      </c>
      <c r="AZ31" s="187"/>
      <c r="BA31" s="187"/>
      <c r="BB31" s="188"/>
      <c r="BC31" s="22">
        <f>COUNTIF(BC6:BC30,"T")+COUNTIF(BC6:BC30,"S")+COUNTIF(BC6:BC30,"TS")+COUNTIF(BC6:BC30,"p")+COUNTIF(BC6:BC30,"d")</f>
        <v>14</v>
      </c>
      <c r="BD31" s="186" t="s">
        <v>20</v>
      </c>
      <c r="BE31" s="187"/>
      <c r="BF31" s="187"/>
      <c r="BG31" s="188"/>
      <c r="BH31" s="22">
        <f>COUNTIF(BH6:BH30,"T")+COUNTIF(BH6:BH30,"S")+COUNTIF(BH6:BH30,"TS")+COUNTIF(BH6:BH30,"p")+COUNTIF(BH6:BH30,"d")</f>
        <v>14</v>
      </c>
      <c r="BI31" s="186" t="s">
        <v>20</v>
      </c>
      <c r="BJ31" s="187"/>
      <c r="BK31" s="187"/>
      <c r="BL31" s="188"/>
      <c r="BM31" s="22">
        <f>COUNTIF(BM6:BM30,"T")+COUNTIF(BM6:BM30,"S")+COUNTIF(BM6:BM30,"TS")+COUNTIF(BM6:BM30,"p")+COUNTIF(BM6:BM30,"d")</f>
        <v>0</v>
      </c>
      <c r="BN31" s="186" t="s">
        <v>20</v>
      </c>
      <c r="BO31" s="187"/>
      <c r="BP31" s="187"/>
      <c r="BQ31" s="188"/>
      <c r="BR31" s="22">
        <f>COUNTIF(BR6:BR30,"T")+COUNTIF(BR6:BR30,"S")+COUNTIF(BR6:BR30,"TS")+COUNTIF(BR6:BR30,"p")+COUNTIF(BR6:BR30,"d")</f>
        <v>15</v>
      </c>
      <c r="BS31" s="186" t="s">
        <v>20</v>
      </c>
      <c r="BT31" s="187"/>
      <c r="BU31" s="187"/>
      <c r="BV31" s="188"/>
      <c r="BW31" s="22">
        <f>COUNTIF(BW6:BW30,"T")+COUNTIF(BW6:BW30,"S")+COUNTIF(BW6:BW30,"TS")+COUNTIF(BW6:BW30,"p")+COUNTIF(BW6:BW30,"d")</f>
        <v>16</v>
      </c>
      <c r="BX31" s="186" t="s">
        <v>20</v>
      </c>
      <c r="BY31" s="187"/>
      <c r="BZ31" s="187"/>
      <c r="CA31" s="188"/>
      <c r="CB31" s="22">
        <f>COUNTIF(CB6:CB30,"T")+COUNTIF(CB6:CB30,"S")+COUNTIF(CB6:CB30,"TS")+COUNTIF(CB6:CB30,"p")+COUNTIF(CB6:CB30,"d")</f>
        <v>16</v>
      </c>
      <c r="CC31" s="186" t="s">
        <v>20</v>
      </c>
      <c r="CD31" s="187"/>
      <c r="CE31" s="187"/>
      <c r="CF31" s="188"/>
      <c r="CG31" s="22">
        <f>COUNTIF(CG6:CG30,"T")+COUNTIF(CG6:CG30,"S")+COUNTIF(CG6:CG30,"TS")+COUNTIF(CG6:CG30,"p")+COUNTIF(CG6:CG30,"d")</f>
        <v>17</v>
      </c>
      <c r="CH31" s="186" t="s">
        <v>20</v>
      </c>
      <c r="CI31" s="187"/>
      <c r="CJ31" s="187"/>
      <c r="CK31" s="188"/>
      <c r="CL31" s="22">
        <f>COUNTIF(CL6:CL30,"T")+COUNTIF(CL6:CL30,"S")+COUNTIF(CL6:CL30,"TS")+COUNTIF(CL6:CL30,"p")+COUNTIF(CL6:CL30,"d")</f>
        <v>17</v>
      </c>
      <c r="CM31" s="186" t="s">
        <v>20</v>
      </c>
      <c r="CN31" s="187"/>
      <c r="CO31" s="187"/>
      <c r="CP31" s="188"/>
      <c r="CQ31" s="22">
        <f>COUNTIF(CQ6:CQ30,"T")+COUNTIF(CQ6:CQ30,"S")+COUNTIF(CQ6:CQ30,"TS")+COUNTIF(CQ6:CQ30,"p")+COUNTIF(CQ6:CQ30,"d")</f>
        <v>19</v>
      </c>
      <c r="CR31" s="186" t="s">
        <v>20</v>
      </c>
      <c r="CS31" s="187"/>
      <c r="CT31" s="187"/>
      <c r="CU31" s="188"/>
      <c r="CV31" s="22">
        <f>COUNTIF(CV6:CV30,"T")+COUNTIF(CV6:CV30,"S")+COUNTIF(CV6:CV30,"TS")+COUNTIF(CV6:CV30,"p")+COUNTIF(CV6:CV30,"d")</f>
        <v>18</v>
      </c>
      <c r="CW31" s="186" t="s">
        <v>20</v>
      </c>
      <c r="CX31" s="187"/>
      <c r="CY31" s="187"/>
      <c r="CZ31" s="188"/>
      <c r="DA31" s="22">
        <f>COUNTIF(DA6:DA30,"T")+COUNTIF(DA6:DA30,"S")+COUNTIF(DA6:DA30,"TS")+COUNTIF(DA6:DA30,"p")+COUNTIF(DA6:DA30,"d")</f>
        <v>18</v>
      </c>
      <c r="DB31" s="186" t="s">
        <v>20</v>
      </c>
      <c r="DC31" s="187"/>
      <c r="DD31" s="187"/>
      <c r="DE31" s="188"/>
      <c r="DF31" s="22">
        <f>COUNTIF(DF6:DF30,"T")+COUNTIF(DF6:DF30,"S")+COUNTIF(DF6:DF30,"TS")+COUNTIF(DF6:DF30,"p")+COUNTIF(DF6:DF30,"d")</f>
        <v>0</v>
      </c>
      <c r="DG31" s="186" t="s">
        <v>20</v>
      </c>
      <c r="DH31" s="187"/>
      <c r="DI31" s="187"/>
      <c r="DJ31" s="188"/>
      <c r="DK31" s="22">
        <f>COUNTIF(DK6:DK30,"T")+COUNTIF(DK6:DK30,"S")+COUNTIF(DK6:DK30,"TS")+COUNTIF(DK6:DK30,"p")+COUNTIF(DK6:DK30,"d")</f>
        <v>15</v>
      </c>
      <c r="DL31" s="186" t="s">
        <v>20</v>
      </c>
      <c r="DM31" s="187"/>
      <c r="DN31" s="187"/>
      <c r="DO31" s="188"/>
      <c r="DP31" s="22">
        <f>COUNTIF(DP6:DP30,"T")+COUNTIF(DP6:DP30,"S")+COUNTIF(DP6:DP30,"TS")+COUNTIF(DP6:DP30,"p")+COUNTIF(DP6:DP30,"d")</f>
        <v>17</v>
      </c>
      <c r="DQ31" s="186" t="s">
        <v>20</v>
      </c>
      <c r="DR31" s="187"/>
      <c r="DS31" s="187"/>
      <c r="DT31" s="188"/>
      <c r="DU31" s="22">
        <f>COUNTIF(DU6:DU30,"T")+COUNTIF(DU6:DU30,"S")+COUNTIF(DU6:DU30,"TS")+COUNTIF(DU6:DU30,"p")+COUNTIF(DU6:DU30,"d")</f>
        <v>16</v>
      </c>
      <c r="DV31" s="186" t="s">
        <v>20</v>
      </c>
      <c r="DW31" s="187"/>
      <c r="DX31" s="187"/>
      <c r="DY31" s="188"/>
      <c r="DZ31" s="22">
        <f>COUNTIF(DZ6:DZ30,"T")+COUNTIF(DZ6:DZ30,"S")+COUNTIF(DZ6:DZ30,"TS")+COUNTIF(DZ6:DZ30,"p")+COUNTIF(DZ6:DZ30,"d")</f>
        <v>16</v>
      </c>
      <c r="EA31" s="186" t="s">
        <v>20</v>
      </c>
      <c r="EB31" s="187"/>
      <c r="EC31" s="187"/>
      <c r="ED31" s="188"/>
      <c r="EE31" s="22">
        <f>COUNTIF(EE6:EE30,"T")+COUNTIF(EE6:EE30,"S")+COUNTIF(EE6:EE30,"TS")+COUNTIF(EE6:EE30,"p")+COUNTIF(EE6:EE30,"d")</f>
        <v>19</v>
      </c>
      <c r="EF31" s="186" t="s">
        <v>20</v>
      </c>
      <c r="EG31" s="187"/>
      <c r="EH31" s="187"/>
      <c r="EI31" s="188"/>
      <c r="EJ31" s="22">
        <f>COUNTIF(EJ6:EJ30,"T")+COUNTIF(EJ6:EJ30,"S")+COUNTIF(EJ6:EJ30,"TS")+COUNTIF(EJ6:EJ30,"p")+COUNTIF(EJ6:EJ30,"d")</f>
        <v>16</v>
      </c>
      <c r="EK31" s="186" t="s">
        <v>20</v>
      </c>
      <c r="EL31" s="187"/>
      <c r="EM31" s="187"/>
      <c r="EN31" s="188"/>
      <c r="EO31" s="22">
        <f>COUNTIF(EO6:EO30,"T")+COUNTIF(EO6:EO30,"S")+COUNTIF(EO6:EO30,"TS")+COUNTIF(EO6:EO30,"p")+COUNTIF(EO6:EO30,"d")</f>
        <v>17</v>
      </c>
      <c r="EP31" s="186" t="s">
        <v>20</v>
      </c>
      <c r="EQ31" s="187"/>
      <c r="ER31" s="187"/>
      <c r="ES31" s="188"/>
      <c r="ET31" s="22">
        <f>COUNTIF(ET6:ET30,"T")+COUNTIF(ET6:ET30,"S")+COUNTIF(ET6:ET30,"TS")+COUNTIF(ET6:ET30,"p")+COUNTIF(ET6:ET30,"d")</f>
        <v>18</v>
      </c>
      <c r="EU31" s="186" t="s">
        <v>20</v>
      </c>
      <c r="EV31" s="187"/>
      <c r="EW31" s="187"/>
      <c r="EX31" s="188"/>
      <c r="EY31" s="22">
        <f>COUNTIF(EY6:EY30,"T")+COUNTIF(EY6:EY30,"S")+COUNTIF(EY6:EY30,"TS")+COUNTIF(EY6:EY30,"p")+COUNTIF(EY6:EY30,"d")</f>
        <v>19</v>
      </c>
      <c r="EZ31" s="186" t="s">
        <v>20</v>
      </c>
      <c r="FA31" s="187"/>
      <c r="FB31" s="187"/>
      <c r="FC31" s="188"/>
      <c r="FD31" s="22">
        <f>COUNTIF(FD6:FD30,"T")+COUNTIF(FD6:FD30,"S")+COUNTIF(FD6:FD30,"TS")+COUNTIF(FD6:FD30,"p")+COUNTIF(FD6:FD30,"d")</f>
        <v>19</v>
      </c>
      <c r="FE31" s="186" t="s">
        <v>20</v>
      </c>
      <c r="FF31" s="187"/>
      <c r="FG31" s="187"/>
      <c r="FH31" s="188"/>
      <c r="FI31" s="22">
        <f>COUNTIF(FI6:FI30,"T")+COUNTIF(FI6:FI30,"S")+COUNTIF(FI6:FI30,"TS")+COUNTIF(FI6:FI30,"p")+COUNTIF(FI6:FI30,"d")</f>
        <v>17</v>
      </c>
      <c r="FJ31" s="186" t="s">
        <v>20</v>
      </c>
      <c r="FK31" s="187"/>
      <c r="FL31" s="187"/>
      <c r="FM31" s="188"/>
      <c r="FN31" s="22">
        <f>COUNTIF(FN6:FN30,"T")+COUNTIF(FN6:FN30,"S")+COUNTIF(FN6:FN30,"TS")+COUNTIF(FN6:FN30,"p")+COUNTIF(FN6:FN30,"d")</f>
        <v>18</v>
      </c>
      <c r="FO31" s="186" t="s">
        <v>20</v>
      </c>
      <c r="FP31" s="187"/>
      <c r="FQ31" s="187"/>
      <c r="FR31" s="188"/>
      <c r="FS31" s="22">
        <f>COUNTIF(FS6:FS30,"T")+COUNTIF(FS6:FS30,"S")+COUNTIF(FS6:FS30,"TS")+COUNTIF(FS6:FS30,"p")+COUNTIF(FS6:FS30,"d")</f>
        <v>0</v>
      </c>
      <c r="FT31" s="186" t="s">
        <v>20</v>
      </c>
      <c r="FU31" s="187"/>
      <c r="FV31" s="187"/>
      <c r="FW31" s="188"/>
      <c r="FX31" s="22">
        <f>COUNTIF(FX6:FX30,"T")+COUNTIF(FX6:FX30,"S")+COUNTIF(FX6:FX30,"TS")+COUNTIF(FX6:FX30,"p")+COUNTIF(FX6:FX30,"d")</f>
        <v>19</v>
      </c>
      <c r="FY31" s="186" t="s">
        <v>20</v>
      </c>
      <c r="FZ31" s="187"/>
      <c r="GA31" s="187"/>
      <c r="GB31" s="226"/>
      <c r="GC31" s="22">
        <f>COUNTIF(GC6:GC30,"T")+COUNTIF(GC6:GC30,"S")+COUNTIF(GC6:GC30,"TS")+COUNTIF(GC6:GC30,"p")+COUNTIF(GC6:GC30,"d")</f>
        <v>14</v>
      </c>
      <c r="GD31" s="186" t="s">
        <v>20</v>
      </c>
      <c r="GE31" s="187"/>
      <c r="GF31" s="187"/>
      <c r="GG31" s="188"/>
      <c r="GH31" s="22">
        <f>COUNTIF(GH6:GH30,"T")+COUNTIF(GH6:GH30,"S")+COUNTIF(GH6:GH30,"TS")+COUNTIF(GH6:GH30,"p")+COUNTIF(GH6:GH30,"d")</f>
        <v>19</v>
      </c>
      <c r="GI31" s="186" t="s">
        <v>20</v>
      </c>
      <c r="GJ31" s="187"/>
      <c r="GK31" s="187"/>
      <c r="GL31" s="188"/>
      <c r="GM31" s="22">
        <f>COUNTIF(GM6:GM30,"T")+COUNTIF(GM6:GM30,"S")+COUNTIF(GM6:GM30,"TS")+COUNTIF(GM6:GM30,"p")+COUNTIF(GM6:GM30,"d")</f>
        <v>19</v>
      </c>
      <c r="GN31" s="186" t="s">
        <v>20</v>
      </c>
      <c r="GO31" s="187"/>
      <c r="GP31" s="187"/>
      <c r="GQ31" s="226"/>
    </row>
    <row r="32" spans="1:199" ht="15" customHeight="1" thickBot="1" x14ac:dyDescent="0.25">
      <c r="A32" s="11"/>
      <c r="B32" s="12"/>
      <c r="C32" s="11"/>
      <c r="E32" s="17"/>
      <c r="G32" s="11"/>
      <c r="H32" s="11"/>
      <c r="I32" s="11"/>
      <c r="J32" s="11" t="s">
        <v>33</v>
      </c>
      <c r="K32" s="144">
        <f>SUM(K7:K31)</f>
        <v>43</v>
      </c>
      <c r="L32" s="63"/>
      <c r="M32" s="63"/>
      <c r="N32" s="18"/>
      <c r="O32" s="17"/>
      <c r="P32" s="36"/>
      <c r="Q32" s="36"/>
      <c r="R32" s="36"/>
      <c r="S32" s="36"/>
      <c r="T32" s="17"/>
      <c r="U32" s="36"/>
      <c r="V32" s="36"/>
      <c r="W32" s="36"/>
      <c r="X32" s="36"/>
      <c r="Y32" s="17"/>
      <c r="Z32" s="36"/>
      <c r="AA32" s="36"/>
      <c r="AB32" s="36"/>
      <c r="AC32" s="36"/>
      <c r="AD32" s="17"/>
      <c r="AE32" s="36"/>
      <c r="AF32" s="36"/>
      <c r="AG32" s="36"/>
      <c r="AH32" s="36"/>
      <c r="AI32" s="17"/>
      <c r="AJ32" s="36"/>
      <c r="AK32" s="36"/>
      <c r="AL32" s="36"/>
      <c r="AM32" s="36"/>
      <c r="AN32" s="17"/>
      <c r="AO32" s="36"/>
      <c r="AP32" s="36"/>
      <c r="AQ32" s="36"/>
      <c r="AR32" s="36"/>
      <c r="AS32" s="17"/>
      <c r="AT32" s="36"/>
      <c r="AU32" s="36"/>
      <c r="AV32" s="36"/>
      <c r="AW32" s="36"/>
      <c r="AX32" s="17"/>
      <c r="AY32" s="36"/>
      <c r="AZ32" s="36"/>
      <c r="BA32" s="36"/>
      <c r="BB32" s="36"/>
      <c r="BC32" s="17"/>
      <c r="BD32" s="36"/>
      <c r="BE32" s="36"/>
      <c r="BF32" s="36"/>
      <c r="BG32" s="36"/>
      <c r="BH32" s="17"/>
      <c r="BI32" s="36"/>
      <c r="BJ32" s="36"/>
      <c r="BK32" s="36"/>
      <c r="BL32" s="36"/>
      <c r="BM32" s="36"/>
      <c r="BN32" s="36"/>
      <c r="BO32" s="36"/>
      <c r="BP32" s="36"/>
      <c r="BQ32" s="36"/>
      <c r="BR32" s="17"/>
      <c r="BS32" s="36"/>
      <c r="BT32" s="36"/>
      <c r="BU32" s="36"/>
      <c r="BV32" s="36"/>
      <c r="BW32" s="17"/>
      <c r="BX32" s="36"/>
      <c r="BY32" s="36"/>
      <c r="BZ32" s="36"/>
      <c r="CA32" s="36"/>
      <c r="CB32" s="17"/>
      <c r="CC32" s="36"/>
      <c r="CD32" s="36"/>
      <c r="CE32" s="36"/>
      <c r="CF32" s="36"/>
      <c r="CG32" s="17"/>
      <c r="CH32" s="36"/>
      <c r="CI32" s="36"/>
      <c r="CJ32" s="36"/>
      <c r="CK32" s="36"/>
      <c r="CL32" s="17"/>
      <c r="CM32" s="36"/>
      <c r="CN32" s="36"/>
      <c r="CO32" s="36"/>
      <c r="CP32" s="36"/>
      <c r="CQ32" s="17"/>
      <c r="CR32" s="36"/>
      <c r="CS32" s="36"/>
      <c r="CT32" s="36"/>
      <c r="CU32" s="36"/>
      <c r="CV32" s="17"/>
      <c r="CW32" s="36"/>
      <c r="CX32" s="36"/>
      <c r="CY32" s="36"/>
      <c r="CZ32" s="36"/>
      <c r="DA32" s="17"/>
      <c r="DB32" s="36"/>
      <c r="DC32" s="36"/>
      <c r="DD32" s="36"/>
      <c r="DE32" s="36"/>
      <c r="DF32" s="17"/>
      <c r="DG32" s="36"/>
      <c r="DH32" s="36"/>
      <c r="DI32" s="36"/>
      <c r="DJ32" s="36"/>
      <c r="DK32" s="17"/>
      <c r="DL32" s="36"/>
      <c r="DM32" s="36"/>
      <c r="DN32" s="36"/>
      <c r="DO32" s="36"/>
      <c r="DP32" s="17"/>
      <c r="DQ32" s="36"/>
      <c r="DR32" s="36"/>
      <c r="DS32" s="36"/>
      <c r="DT32" s="36"/>
      <c r="DU32" s="17"/>
      <c r="DV32" s="36"/>
      <c r="DW32" s="36"/>
      <c r="DX32" s="36"/>
      <c r="DY32" s="36"/>
      <c r="DZ32" s="17"/>
      <c r="EA32" s="36"/>
      <c r="EB32" s="36"/>
      <c r="EC32" s="36"/>
      <c r="ED32" s="36"/>
      <c r="EE32" s="17"/>
      <c r="EF32" s="36"/>
      <c r="EG32" s="36"/>
      <c r="EH32" s="36"/>
      <c r="EI32" s="36"/>
      <c r="EJ32" s="17"/>
      <c r="EK32" s="36"/>
      <c r="EL32" s="36"/>
      <c r="EM32" s="36"/>
      <c r="EN32" s="36"/>
      <c r="EO32" s="17"/>
      <c r="EP32" s="36"/>
      <c r="EQ32" s="36"/>
      <c r="ER32" s="36"/>
      <c r="ES32" s="36"/>
      <c r="ET32" s="17"/>
      <c r="EU32" s="36"/>
      <c r="EV32" s="36"/>
      <c r="EW32" s="36"/>
      <c r="EX32" s="36"/>
      <c r="EY32" s="17"/>
      <c r="EZ32" s="36"/>
      <c r="FA32" s="36"/>
      <c r="FB32" s="36"/>
      <c r="FC32" s="36"/>
      <c r="FD32" s="17"/>
      <c r="FE32" s="36"/>
      <c r="FF32" s="36"/>
      <c r="FG32" s="36"/>
      <c r="FH32" s="36"/>
      <c r="FI32" s="17"/>
      <c r="FJ32" s="36"/>
      <c r="FK32" s="36"/>
      <c r="FL32" s="36"/>
      <c r="FM32" s="36"/>
      <c r="FN32" s="17"/>
      <c r="FO32" s="36"/>
      <c r="FP32" s="36"/>
      <c r="FQ32" s="36"/>
      <c r="FR32" s="36"/>
      <c r="FS32" s="17"/>
      <c r="FT32" s="36"/>
      <c r="FU32" s="36"/>
      <c r="FV32" s="36"/>
      <c r="FW32" s="36"/>
      <c r="FX32" s="17"/>
      <c r="FY32" s="36"/>
      <c r="FZ32" s="36"/>
      <c r="GA32" s="36"/>
      <c r="GB32" s="36"/>
      <c r="GC32" s="17"/>
      <c r="GD32" s="36"/>
      <c r="GE32" s="36"/>
      <c r="GF32" s="36"/>
      <c r="GG32" s="36"/>
      <c r="GH32" s="17"/>
      <c r="GI32" s="36"/>
      <c r="GJ32" s="36"/>
      <c r="GK32" s="36"/>
      <c r="GL32" s="36"/>
      <c r="GM32" s="17"/>
      <c r="GN32" s="36"/>
      <c r="GO32" s="36"/>
      <c r="GP32" s="36"/>
      <c r="GQ32" s="36"/>
    </row>
    <row r="33" spans="1:239" ht="21" customHeight="1" x14ac:dyDescent="0.2">
      <c r="A33" s="31"/>
      <c r="C33" s="31"/>
      <c r="D33" s="32"/>
      <c r="E33" s="32"/>
      <c r="F33" s="32"/>
      <c r="G33" s="31"/>
      <c r="H33" s="31"/>
      <c r="I33" s="31"/>
      <c r="J33" s="11" t="s">
        <v>34</v>
      </c>
      <c r="K33" s="144">
        <f>SUM(K6)</f>
        <v>16</v>
      </c>
      <c r="L33" s="62"/>
      <c r="M33" s="62"/>
      <c r="N33" s="31"/>
      <c r="O33" s="6"/>
      <c r="P33" s="6"/>
      <c r="Q33" s="6"/>
      <c r="T33" s="6"/>
      <c r="U33" s="6"/>
      <c r="V33" s="6"/>
      <c r="Y33" s="191" t="s">
        <v>324</v>
      </c>
      <c r="Z33" s="191"/>
      <c r="AA33" s="191"/>
      <c r="AB33" s="191"/>
      <c r="AC33" s="191"/>
      <c r="AD33" s="191" t="s">
        <v>335</v>
      </c>
      <c r="AE33" s="191"/>
      <c r="AF33" s="191"/>
      <c r="AG33" s="191"/>
      <c r="AH33" s="191"/>
      <c r="AI33" s="191" t="s">
        <v>342</v>
      </c>
      <c r="AJ33" s="191"/>
      <c r="AK33" s="191"/>
      <c r="AL33" s="191"/>
      <c r="AM33" s="191"/>
      <c r="AN33" s="191" t="s">
        <v>351</v>
      </c>
      <c r="AO33" s="191"/>
      <c r="AP33" s="191"/>
      <c r="AQ33" s="191"/>
      <c r="AR33" s="191"/>
      <c r="AS33" s="191" t="s">
        <v>362</v>
      </c>
      <c r="AT33" s="191"/>
      <c r="AU33" s="191"/>
      <c r="AV33" s="191"/>
      <c r="AW33" s="191"/>
      <c r="AX33" s="191" t="s">
        <v>401</v>
      </c>
      <c r="AY33" s="191"/>
      <c r="AZ33" s="191"/>
      <c r="BA33" s="191"/>
      <c r="BB33" s="191"/>
      <c r="BC33" s="191" t="s">
        <v>414</v>
      </c>
      <c r="BD33" s="191"/>
      <c r="BE33" s="191"/>
      <c r="BF33" s="191"/>
      <c r="BG33" s="191"/>
      <c r="BH33" s="191" t="s">
        <v>426</v>
      </c>
      <c r="BI33" s="191"/>
      <c r="BJ33" s="191"/>
      <c r="BK33" s="191"/>
      <c r="BL33" s="191"/>
      <c r="BM33" s="6"/>
      <c r="BN33" s="6"/>
      <c r="BO33" s="6"/>
      <c r="BR33" s="191" t="s">
        <v>435</v>
      </c>
      <c r="BS33" s="191"/>
      <c r="BT33" s="191"/>
      <c r="BU33" s="191"/>
      <c r="BV33" s="191"/>
      <c r="BW33" s="191" t="s">
        <v>448</v>
      </c>
      <c r="BX33" s="191"/>
      <c r="BY33" s="191"/>
      <c r="BZ33" s="191"/>
      <c r="CA33" s="191"/>
      <c r="CB33" s="191" t="s">
        <v>453</v>
      </c>
      <c r="CC33" s="191"/>
      <c r="CD33" s="191"/>
      <c r="CE33" s="191"/>
      <c r="CF33" s="191"/>
      <c r="CG33" s="191" t="s">
        <v>462</v>
      </c>
      <c r="CH33" s="191"/>
      <c r="CI33" s="191"/>
      <c r="CJ33" s="191"/>
      <c r="CK33" s="191"/>
      <c r="CL33" s="191" t="s">
        <v>470</v>
      </c>
      <c r="CM33" s="191"/>
      <c r="CN33" s="191"/>
      <c r="CO33" s="191"/>
      <c r="CP33" s="191"/>
      <c r="CQ33" s="191" t="s">
        <v>479</v>
      </c>
      <c r="CR33" s="191"/>
      <c r="CS33" s="191"/>
      <c r="CT33" s="191"/>
      <c r="CU33" s="191"/>
      <c r="CV33" s="191" t="s">
        <v>498</v>
      </c>
      <c r="CW33" s="191"/>
      <c r="CX33" s="191"/>
      <c r="CY33" s="191"/>
      <c r="CZ33" s="191"/>
      <c r="DA33" s="191" t="s">
        <v>497</v>
      </c>
      <c r="DB33" s="191"/>
      <c r="DC33" s="191"/>
      <c r="DD33" s="191"/>
      <c r="DE33" s="191"/>
      <c r="DF33" s="191"/>
      <c r="DG33" s="191"/>
      <c r="DH33" s="191"/>
      <c r="DI33" s="191"/>
      <c r="DJ33" s="191"/>
      <c r="DK33" s="191" t="s">
        <v>514</v>
      </c>
      <c r="DL33" s="191"/>
      <c r="DM33" s="191"/>
      <c r="DN33" s="191"/>
      <c r="DO33" s="191"/>
      <c r="DP33" s="191" t="s">
        <v>517</v>
      </c>
      <c r="DQ33" s="191"/>
      <c r="DR33" s="191"/>
      <c r="DS33" s="191"/>
      <c r="DT33" s="191"/>
      <c r="DU33" s="191" t="s">
        <v>342</v>
      </c>
      <c r="DV33" s="191"/>
      <c r="DW33" s="191"/>
      <c r="DX33" s="191"/>
      <c r="DY33" s="191"/>
      <c r="DZ33" s="191" t="s">
        <v>529</v>
      </c>
      <c r="EA33" s="191"/>
      <c r="EB33" s="191"/>
      <c r="EC33" s="191"/>
      <c r="ED33" s="191"/>
      <c r="EE33" s="191" t="s">
        <v>537</v>
      </c>
      <c r="EF33" s="191"/>
      <c r="EG33" s="191"/>
      <c r="EH33" s="191"/>
      <c r="EI33" s="191"/>
      <c r="EJ33" s="191" t="s">
        <v>548</v>
      </c>
      <c r="EK33" s="191"/>
      <c r="EL33" s="191"/>
      <c r="EM33" s="191"/>
      <c r="EN33" s="191"/>
      <c r="EO33" s="191" t="s">
        <v>555</v>
      </c>
      <c r="EP33" s="191"/>
      <c r="EQ33" s="191"/>
      <c r="ER33" s="191"/>
      <c r="ES33" s="191"/>
      <c r="ET33" s="191" t="s">
        <v>498</v>
      </c>
      <c r="EU33" s="191"/>
      <c r="EV33" s="191"/>
      <c r="EW33" s="191"/>
      <c r="EX33" s="191"/>
      <c r="EY33" s="191" t="s">
        <v>570</v>
      </c>
      <c r="EZ33" s="191"/>
      <c r="FA33" s="191"/>
      <c r="FB33" s="191"/>
      <c r="FC33" s="191"/>
      <c r="FD33" s="191" t="s">
        <v>578</v>
      </c>
      <c r="FE33" s="191"/>
      <c r="FF33" s="191"/>
      <c r="FG33" s="191"/>
      <c r="FH33" s="191"/>
      <c r="FI33" s="191" t="s">
        <v>587</v>
      </c>
      <c r="FJ33" s="191"/>
      <c r="FK33" s="191"/>
      <c r="FL33" s="191"/>
      <c r="FM33" s="191"/>
      <c r="FN33" s="191" t="s">
        <v>597</v>
      </c>
      <c r="FO33" s="191"/>
      <c r="FP33" s="191"/>
      <c r="FQ33" s="191"/>
      <c r="FR33" s="191"/>
      <c r="FS33" s="191"/>
      <c r="FT33" s="191"/>
      <c r="FU33" s="191"/>
      <c r="FV33" s="191"/>
      <c r="FW33" s="191"/>
      <c r="FX33" s="191" t="s">
        <v>479</v>
      </c>
      <c r="FY33" s="191"/>
      <c r="FZ33" s="191"/>
      <c r="GA33" s="191"/>
      <c r="GB33" s="191"/>
      <c r="GC33" s="191" t="s">
        <v>608</v>
      </c>
      <c r="GD33" s="191"/>
      <c r="GE33" s="191"/>
      <c r="GF33" s="191"/>
      <c r="GG33" s="191"/>
      <c r="GH33" s="191" t="s">
        <v>301</v>
      </c>
      <c r="GI33" s="191"/>
      <c r="GJ33" s="191"/>
      <c r="GK33" s="191"/>
      <c r="GL33" s="191"/>
      <c r="GM33" s="191" t="s">
        <v>301</v>
      </c>
      <c r="GN33" s="191"/>
      <c r="GO33" s="191"/>
      <c r="GP33" s="191"/>
      <c r="GQ33" s="191"/>
    </row>
    <row r="34" spans="1:239" ht="409.5" customHeight="1" x14ac:dyDescent="0.2">
      <c r="J34" s="40"/>
      <c r="K34" s="40"/>
      <c r="O34" s="193" t="s">
        <v>299</v>
      </c>
      <c r="P34" s="194"/>
      <c r="Q34" s="194"/>
      <c r="R34" s="194"/>
      <c r="S34" s="195"/>
      <c r="T34" s="193" t="s">
        <v>309</v>
      </c>
      <c r="U34" s="194"/>
      <c r="V34" s="194"/>
      <c r="W34" s="194"/>
      <c r="X34" s="195"/>
      <c r="Y34" s="193" t="s">
        <v>323</v>
      </c>
      <c r="Z34" s="194"/>
      <c r="AA34" s="194"/>
      <c r="AB34" s="194"/>
      <c r="AC34" s="195"/>
      <c r="AD34" s="193" t="s">
        <v>336</v>
      </c>
      <c r="AE34" s="194"/>
      <c r="AF34" s="194"/>
      <c r="AG34" s="194"/>
      <c r="AH34" s="195"/>
      <c r="AI34" s="193" t="s">
        <v>347</v>
      </c>
      <c r="AJ34" s="194"/>
      <c r="AK34" s="194"/>
      <c r="AL34" s="194"/>
      <c r="AM34" s="195"/>
      <c r="AN34" s="193" t="s">
        <v>356</v>
      </c>
      <c r="AO34" s="194"/>
      <c r="AP34" s="194"/>
      <c r="AQ34" s="194"/>
      <c r="AR34" s="195"/>
      <c r="AS34" s="193" t="s">
        <v>365</v>
      </c>
      <c r="AT34" s="194"/>
      <c r="AU34" s="194"/>
      <c r="AV34" s="194"/>
      <c r="AW34" s="195"/>
      <c r="AX34" s="193" t="s">
        <v>399</v>
      </c>
      <c r="AY34" s="194"/>
      <c r="AZ34" s="194"/>
      <c r="BA34" s="194"/>
      <c r="BB34" s="195"/>
      <c r="BC34" s="193" t="s">
        <v>415</v>
      </c>
      <c r="BD34" s="194"/>
      <c r="BE34" s="194"/>
      <c r="BF34" s="194"/>
      <c r="BG34" s="195"/>
      <c r="BH34" s="193" t="s">
        <v>425</v>
      </c>
      <c r="BI34" s="194"/>
      <c r="BJ34" s="194"/>
      <c r="BK34" s="194"/>
      <c r="BL34" s="195"/>
      <c r="BM34" s="193" t="s">
        <v>431</v>
      </c>
      <c r="BN34" s="194"/>
      <c r="BO34" s="194"/>
      <c r="BP34" s="194"/>
      <c r="BQ34" s="195"/>
      <c r="BR34" s="193" t="s">
        <v>439</v>
      </c>
      <c r="BS34" s="194"/>
      <c r="BT34" s="194"/>
      <c r="BU34" s="194"/>
      <c r="BV34" s="195"/>
      <c r="BW34" s="193" t="s">
        <v>449</v>
      </c>
      <c r="BX34" s="194"/>
      <c r="BY34" s="194"/>
      <c r="BZ34" s="194"/>
      <c r="CA34" s="195"/>
      <c r="CB34" s="193" t="s">
        <v>559</v>
      </c>
      <c r="CC34" s="194"/>
      <c r="CD34" s="194"/>
      <c r="CE34" s="194"/>
      <c r="CF34" s="195"/>
      <c r="CG34" s="193" t="s">
        <v>463</v>
      </c>
      <c r="CH34" s="194"/>
      <c r="CI34" s="194"/>
      <c r="CJ34" s="194"/>
      <c r="CK34" s="195"/>
      <c r="CL34" s="193" t="s">
        <v>475</v>
      </c>
      <c r="CM34" s="194"/>
      <c r="CN34" s="194"/>
      <c r="CO34" s="194"/>
      <c r="CP34" s="195"/>
      <c r="CQ34" s="193" t="s">
        <v>486</v>
      </c>
      <c r="CR34" s="194"/>
      <c r="CS34" s="194"/>
      <c r="CT34" s="194"/>
      <c r="CU34" s="195"/>
      <c r="CV34" s="193" t="s">
        <v>490</v>
      </c>
      <c r="CW34" s="194"/>
      <c r="CX34" s="194"/>
      <c r="CY34" s="194"/>
      <c r="CZ34" s="195"/>
      <c r="DA34" s="193" t="s">
        <v>499</v>
      </c>
      <c r="DB34" s="194"/>
      <c r="DC34" s="194"/>
      <c r="DD34" s="194"/>
      <c r="DE34" s="195"/>
      <c r="DF34" s="193" t="s">
        <v>507</v>
      </c>
      <c r="DG34" s="194"/>
      <c r="DH34" s="194"/>
      <c r="DI34" s="194"/>
      <c r="DJ34" s="195"/>
      <c r="DK34" s="193" t="s">
        <v>512</v>
      </c>
      <c r="DL34" s="194"/>
      <c r="DM34" s="194"/>
      <c r="DN34" s="194"/>
      <c r="DO34" s="195"/>
      <c r="DP34" s="193" t="s">
        <v>520</v>
      </c>
      <c r="DQ34" s="194"/>
      <c r="DR34" s="194"/>
      <c r="DS34" s="194"/>
      <c r="DT34" s="195"/>
      <c r="DU34" s="193" t="s">
        <v>525</v>
      </c>
      <c r="DV34" s="194"/>
      <c r="DW34" s="194"/>
      <c r="DX34" s="194"/>
      <c r="DY34" s="195"/>
      <c r="DZ34" s="193" t="s">
        <v>533</v>
      </c>
      <c r="EA34" s="194"/>
      <c r="EB34" s="194"/>
      <c r="EC34" s="194"/>
      <c r="ED34" s="195"/>
      <c r="EE34" s="193" t="s">
        <v>541</v>
      </c>
      <c r="EF34" s="194"/>
      <c r="EG34" s="194"/>
      <c r="EH34" s="194"/>
      <c r="EI34" s="195"/>
      <c r="EJ34" s="193" t="s">
        <v>550</v>
      </c>
      <c r="EK34" s="194"/>
      <c r="EL34" s="194"/>
      <c r="EM34" s="194"/>
      <c r="EN34" s="195"/>
      <c r="EO34" s="193" t="s">
        <v>557</v>
      </c>
      <c r="EP34" s="194"/>
      <c r="EQ34" s="194"/>
      <c r="ER34" s="194"/>
      <c r="ES34" s="195"/>
      <c r="ET34" s="193" t="s">
        <v>562</v>
      </c>
      <c r="EU34" s="194"/>
      <c r="EV34" s="194"/>
      <c r="EW34" s="194"/>
      <c r="EX34" s="195"/>
      <c r="EY34" s="193" t="s">
        <v>573</v>
      </c>
      <c r="EZ34" s="194"/>
      <c r="FA34" s="194"/>
      <c r="FB34" s="194"/>
      <c r="FC34" s="195"/>
      <c r="FD34" s="193" t="s">
        <v>582</v>
      </c>
      <c r="FE34" s="194"/>
      <c r="FF34" s="194"/>
      <c r="FG34" s="194"/>
      <c r="FH34" s="195"/>
      <c r="FI34" s="193" t="s">
        <v>588</v>
      </c>
      <c r="FJ34" s="194"/>
      <c r="FK34" s="194"/>
      <c r="FL34" s="194"/>
      <c r="FM34" s="195"/>
      <c r="FN34" s="193" t="s">
        <v>598</v>
      </c>
      <c r="FO34" s="194"/>
      <c r="FP34" s="194"/>
      <c r="FQ34" s="194"/>
      <c r="FR34" s="195"/>
      <c r="FS34" s="193"/>
      <c r="FT34" s="194"/>
      <c r="FU34" s="194"/>
      <c r="FV34" s="194"/>
      <c r="FW34" s="195"/>
      <c r="FX34" s="193" t="s">
        <v>604</v>
      </c>
      <c r="FY34" s="194"/>
      <c r="FZ34" s="194"/>
      <c r="GA34" s="194"/>
      <c r="GB34" s="195"/>
      <c r="GC34" s="193"/>
      <c r="GD34" s="194"/>
      <c r="GE34" s="194"/>
      <c r="GF34" s="194"/>
      <c r="GG34" s="195"/>
      <c r="GH34" s="193"/>
      <c r="GI34" s="194"/>
      <c r="GJ34" s="194"/>
      <c r="GK34" s="194"/>
      <c r="GL34" s="195"/>
      <c r="GM34" s="193"/>
      <c r="GN34" s="194"/>
      <c r="GO34" s="194"/>
      <c r="GP34" s="194"/>
      <c r="GQ34" s="195"/>
    </row>
    <row r="35" spans="1:239" x14ac:dyDescent="0.2">
      <c r="E35" s="17">
        <f>COUNTIF(E8:E30,"&gt;1")</f>
        <v>23</v>
      </c>
      <c r="F35" s="17">
        <f>COUNTIF(F8:F30,"&gt;1")</f>
        <v>23</v>
      </c>
      <c r="FN35" s="8"/>
      <c r="FO35" s="8"/>
      <c r="FP35" s="8"/>
      <c r="FQ35" s="8"/>
      <c r="FR35" s="8"/>
      <c r="GH35" s="8"/>
      <c r="GI35" s="8"/>
      <c r="GJ35" s="8"/>
      <c r="GK35" s="8"/>
      <c r="GL35" s="8"/>
    </row>
    <row r="36" spans="1:239" s="37" customFormat="1" x14ac:dyDescent="0.2">
      <c r="A36" s="35"/>
      <c r="B36" s="31"/>
      <c r="C36" s="35"/>
      <c r="D36" s="36"/>
      <c r="E36" s="36">
        <f>SUMIF(E8:E30,"&gt;1")</f>
        <v>22615</v>
      </c>
      <c r="F36" s="36">
        <f>SUMIF(F8:F30,"&gt;1")</f>
        <v>1108.3791018600111</v>
      </c>
      <c r="G36" s="35"/>
      <c r="H36" s="35"/>
      <c r="I36" s="35"/>
      <c r="J36" s="35"/>
      <c r="K36" s="35"/>
      <c r="L36" s="35"/>
      <c r="M36" s="35"/>
      <c r="N36" s="35"/>
      <c r="Y36" s="37" t="s">
        <v>39</v>
      </c>
      <c r="AD36" s="37" t="s">
        <v>39</v>
      </c>
      <c r="AI36" s="37" t="s">
        <v>39</v>
      </c>
      <c r="AN36" s="37" t="s">
        <v>39</v>
      </c>
      <c r="AS36" s="37" t="s">
        <v>39</v>
      </c>
      <c r="AX36" s="37" t="s">
        <v>39</v>
      </c>
      <c r="BC36" s="37" t="s">
        <v>39</v>
      </c>
      <c r="BD36" s="8"/>
      <c r="BE36" s="8"/>
      <c r="BF36" s="8"/>
      <c r="BG36" s="8"/>
      <c r="BH36" s="37" t="s">
        <v>39</v>
      </c>
      <c r="BI36" s="8"/>
      <c r="BJ36" s="8"/>
      <c r="BK36" s="8"/>
      <c r="BL36" s="8"/>
      <c r="BR36" s="37" t="s">
        <v>39</v>
      </c>
      <c r="BS36" s="8"/>
      <c r="BT36" s="8"/>
      <c r="BU36" s="8"/>
      <c r="BV36" s="8"/>
      <c r="BW36" s="37" t="s">
        <v>39</v>
      </c>
      <c r="BX36" s="8"/>
      <c r="BY36" s="8"/>
      <c r="BZ36" s="8"/>
      <c r="CA36" s="8"/>
      <c r="CB36" s="37" t="s">
        <v>39</v>
      </c>
      <c r="CC36" s="8"/>
      <c r="CD36" s="8"/>
      <c r="CE36" s="8"/>
      <c r="CF36" s="8"/>
      <c r="CG36" s="37" t="s">
        <v>39</v>
      </c>
      <c r="CH36" s="8"/>
      <c r="CI36" s="8"/>
      <c r="CJ36" s="8"/>
      <c r="CK36" s="8"/>
      <c r="CL36" s="37" t="s">
        <v>39</v>
      </c>
      <c r="CM36" s="8"/>
      <c r="CN36" s="8"/>
      <c r="CO36" s="8"/>
      <c r="CP36" s="8"/>
      <c r="CQ36" s="37" t="s">
        <v>39</v>
      </c>
      <c r="CR36" s="8"/>
      <c r="CS36" s="8"/>
      <c r="CT36" s="8"/>
      <c r="CU36" s="8"/>
      <c r="CV36" s="37" t="s">
        <v>39</v>
      </c>
      <c r="CW36" s="8"/>
      <c r="CX36" s="8"/>
      <c r="CY36" s="8"/>
      <c r="CZ36" s="8"/>
      <c r="DA36" s="37" t="s">
        <v>39</v>
      </c>
      <c r="DB36" s="8"/>
      <c r="DC36" s="8"/>
      <c r="DD36" s="8"/>
      <c r="DE36" s="8"/>
      <c r="DG36" s="8"/>
      <c r="DH36" s="8"/>
      <c r="DI36" s="8"/>
      <c r="DJ36" s="8"/>
      <c r="DK36" s="37" t="s">
        <v>39</v>
      </c>
      <c r="DL36" s="8"/>
      <c r="DM36" s="8"/>
      <c r="DN36" s="8"/>
      <c r="DO36" s="8"/>
      <c r="DP36" s="37" t="s">
        <v>39</v>
      </c>
      <c r="DQ36" s="8"/>
      <c r="DR36" s="8"/>
      <c r="DS36" s="8"/>
      <c r="DT36" s="8"/>
      <c r="DU36" s="37" t="s">
        <v>39</v>
      </c>
      <c r="DV36" s="8"/>
      <c r="DW36" s="8"/>
      <c r="DX36" s="8"/>
      <c r="DY36" s="8"/>
      <c r="DZ36" s="37" t="s">
        <v>39</v>
      </c>
      <c r="EA36" s="8"/>
      <c r="EB36" s="8"/>
      <c r="EC36" s="8"/>
      <c r="ED36" s="8"/>
      <c r="EE36" s="37" t="s">
        <v>39</v>
      </c>
      <c r="EF36" s="8"/>
      <c r="EG36" s="8"/>
      <c r="EH36" s="8"/>
      <c r="EI36" s="8"/>
      <c r="EJ36" s="37" t="s">
        <v>39</v>
      </c>
      <c r="EK36" s="8"/>
      <c r="EL36" s="8"/>
      <c r="EM36" s="8"/>
      <c r="EN36" s="8"/>
      <c r="EO36" s="37" t="s">
        <v>39</v>
      </c>
      <c r="EP36" s="8"/>
      <c r="EQ36" s="8"/>
      <c r="ER36" s="8"/>
      <c r="ES36" s="8"/>
      <c r="ET36" s="37" t="s">
        <v>39</v>
      </c>
      <c r="EU36" s="8"/>
      <c r="EV36" s="8"/>
      <c r="EW36" s="8"/>
      <c r="EX36" s="8"/>
      <c r="EY36" s="37" t="s">
        <v>39</v>
      </c>
      <c r="EZ36" s="8"/>
      <c r="FA36" s="8"/>
      <c r="FB36" s="8"/>
      <c r="FC36" s="8"/>
      <c r="FD36" s="37" t="s">
        <v>39</v>
      </c>
      <c r="FE36" s="8"/>
      <c r="FF36" s="8"/>
      <c r="FG36" s="8"/>
      <c r="FH36" s="8"/>
      <c r="FI36" s="37" t="s">
        <v>39</v>
      </c>
      <c r="FJ36" s="8"/>
      <c r="FK36" s="8"/>
      <c r="FL36" s="8"/>
      <c r="FM36" s="8"/>
      <c r="FN36" s="37" t="s">
        <v>39</v>
      </c>
      <c r="FO36" s="8"/>
      <c r="FP36" s="8"/>
      <c r="FQ36" s="8"/>
      <c r="FR36" s="8"/>
      <c r="FT36" s="8"/>
      <c r="FU36" s="8"/>
      <c r="FV36" s="8"/>
      <c r="FW36" s="8"/>
      <c r="FX36" s="37" t="s">
        <v>39</v>
      </c>
      <c r="FY36" s="8"/>
      <c r="FZ36" s="8"/>
      <c r="GA36" s="8"/>
      <c r="GB36" s="8"/>
      <c r="GC36" s="37" t="s">
        <v>39</v>
      </c>
      <c r="GD36" s="8"/>
      <c r="GE36" s="8"/>
      <c r="GF36" s="8"/>
      <c r="GG36" s="8"/>
      <c r="GH36" s="37" t="s">
        <v>39</v>
      </c>
      <c r="GI36" s="8"/>
      <c r="GJ36" s="8"/>
      <c r="GK36" s="8"/>
      <c r="GL36" s="8"/>
      <c r="GM36" s="37" t="s">
        <v>39</v>
      </c>
      <c r="GN36" s="8"/>
      <c r="GO36" s="8"/>
      <c r="GP36" s="8"/>
      <c r="GQ36" s="8"/>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row>
    <row r="37" spans="1:239" s="37" customFormat="1" x14ac:dyDescent="0.2">
      <c r="A37" s="35"/>
      <c r="B37" s="31"/>
      <c r="C37" s="35"/>
      <c r="D37" s="36"/>
      <c r="E37" s="35"/>
      <c r="F37" s="36"/>
      <c r="G37" s="35"/>
      <c r="H37" s="35"/>
      <c r="I37" s="35"/>
      <c r="J37" s="35"/>
      <c r="K37" s="35"/>
      <c r="L37" s="35"/>
      <c r="M37" s="35"/>
      <c r="N37" s="35"/>
      <c r="Y37" s="37" t="s">
        <v>320</v>
      </c>
      <c r="AD37" s="37" t="s">
        <v>331</v>
      </c>
      <c r="AI37" s="37" t="s">
        <v>343</v>
      </c>
      <c r="AN37" s="37" t="s">
        <v>353</v>
      </c>
      <c r="AS37" s="37" t="s">
        <v>363</v>
      </c>
      <c r="AX37" s="37" t="s">
        <v>392</v>
      </c>
      <c r="BC37" s="37" t="s">
        <v>146</v>
      </c>
      <c r="BD37" s="8"/>
      <c r="BE37" s="8"/>
      <c r="BF37" s="8"/>
      <c r="BG37" s="8"/>
      <c r="BH37" s="37" t="s">
        <v>421</v>
      </c>
      <c r="BI37" s="8"/>
      <c r="BJ37" s="8"/>
      <c r="BK37" s="8"/>
      <c r="BL37" s="8"/>
      <c r="BR37" s="37" t="s">
        <v>436</v>
      </c>
      <c r="BS37" s="8"/>
      <c r="BT37" s="8"/>
      <c r="BU37" s="8"/>
      <c r="BV37" s="8"/>
      <c r="BW37" s="37" t="s">
        <v>444</v>
      </c>
      <c r="BX37" s="8"/>
      <c r="BY37" s="8"/>
      <c r="BZ37" s="8"/>
      <c r="CA37" s="8"/>
      <c r="CB37" s="37" t="s">
        <v>146</v>
      </c>
      <c r="CC37" s="8"/>
      <c r="CD37" s="8"/>
      <c r="CE37" s="8"/>
      <c r="CF37" s="8"/>
      <c r="CG37" s="37" t="s">
        <v>146</v>
      </c>
      <c r="CH37" s="8"/>
      <c r="CI37" s="8"/>
      <c r="CJ37" s="8"/>
      <c r="CK37" s="8"/>
      <c r="CL37" s="37" t="s">
        <v>471</v>
      </c>
      <c r="CM37" s="8"/>
      <c r="CN37" s="8"/>
      <c r="CO37" s="8"/>
      <c r="CP37" s="8"/>
      <c r="CQ37" s="37" t="s">
        <v>392</v>
      </c>
      <c r="CR37" s="8"/>
      <c r="CS37" s="8"/>
      <c r="CT37" s="8"/>
      <c r="CU37" s="8"/>
      <c r="CV37" s="37" t="s">
        <v>444</v>
      </c>
      <c r="CW37" s="8"/>
      <c r="CX37" s="8"/>
      <c r="CY37" s="8"/>
      <c r="CZ37" s="8"/>
      <c r="DA37" s="37" t="s">
        <v>471</v>
      </c>
      <c r="DB37" s="8"/>
      <c r="DC37" s="8"/>
      <c r="DD37" s="8"/>
      <c r="DE37" s="8"/>
      <c r="DG37" s="8"/>
      <c r="DH37" s="8"/>
      <c r="DI37" s="8"/>
      <c r="DJ37" s="8"/>
      <c r="DK37" s="37" t="s">
        <v>320</v>
      </c>
      <c r="DL37" s="8"/>
      <c r="DM37" s="8"/>
      <c r="DN37" s="8"/>
      <c r="DO37" s="8"/>
      <c r="DP37" s="37" t="s">
        <v>444</v>
      </c>
      <c r="DQ37" s="8"/>
      <c r="DR37" s="8"/>
      <c r="DS37" s="8"/>
      <c r="DT37" s="8"/>
      <c r="DU37" s="37" t="s">
        <v>146</v>
      </c>
      <c r="DV37" s="8"/>
      <c r="DW37" s="8"/>
      <c r="DX37" s="8"/>
      <c r="DY37" s="8"/>
      <c r="DZ37" s="37" t="s">
        <v>530</v>
      </c>
      <c r="EA37" s="8"/>
      <c r="EB37" s="8"/>
      <c r="EC37" s="8"/>
      <c r="ED37" s="8"/>
      <c r="EE37" s="37" t="s">
        <v>538</v>
      </c>
      <c r="EF37" s="8"/>
      <c r="EG37" s="8"/>
      <c r="EH37" s="8"/>
      <c r="EI37" s="8"/>
      <c r="EJ37" s="37" t="s">
        <v>544</v>
      </c>
      <c r="EK37" s="8"/>
      <c r="EL37" s="8"/>
      <c r="EM37" s="8"/>
      <c r="EN37" s="8"/>
      <c r="EO37" s="37" t="s">
        <v>146</v>
      </c>
      <c r="EP37" s="8"/>
      <c r="EQ37" s="8"/>
      <c r="ER37" s="8"/>
      <c r="ES37" s="8"/>
      <c r="ET37" s="37" t="s">
        <v>563</v>
      </c>
      <c r="EU37" s="8"/>
      <c r="EV37" s="8"/>
      <c r="EW37" s="8"/>
      <c r="EX37" s="8"/>
      <c r="EY37" s="37" t="s">
        <v>353</v>
      </c>
      <c r="EZ37" s="8"/>
      <c r="FA37" s="8"/>
      <c r="FB37" s="8"/>
      <c r="FC37" s="8"/>
      <c r="FD37" s="37" t="s">
        <v>444</v>
      </c>
      <c r="FE37" s="8"/>
      <c r="FF37" s="8"/>
      <c r="FG37" s="8"/>
      <c r="FH37" s="8"/>
      <c r="FI37" s="37" t="s">
        <v>320</v>
      </c>
      <c r="FJ37" s="8"/>
      <c r="FK37" s="8"/>
      <c r="FL37" s="8"/>
      <c r="FM37" s="8"/>
      <c r="FN37" s="37" t="s">
        <v>444</v>
      </c>
      <c r="FO37" s="8"/>
      <c r="FP37" s="8"/>
      <c r="FQ37" s="8"/>
      <c r="FR37" s="8"/>
      <c r="FT37" s="8"/>
      <c r="FU37" s="8"/>
      <c r="FV37" s="8"/>
      <c r="FW37" s="8"/>
      <c r="FX37" s="37" t="s">
        <v>444</v>
      </c>
      <c r="FY37" s="8"/>
      <c r="FZ37" s="8"/>
      <c r="GA37" s="8"/>
      <c r="GB37" s="8"/>
      <c r="GC37" s="37" t="s">
        <v>609</v>
      </c>
      <c r="GD37" s="8"/>
      <c r="GE37" s="8"/>
      <c r="GF37" s="8"/>
      <c r="GG37" s="8"/>
      <c r="GH37" s="37" t="s">
        <v>538</v>
      </c>
      <c r="GI37" s="8"/>
      <c r="GJ37" s="8"/>
      <c r="GK37" s="8"/>
      <c r="GL37" s="8"/>
      <c r="GM37" s="37" t="s">
        <v>538</v>
      </c>
      <c r="GN37" s="8"/>
      <c r="GO37" s="8"/>
      <c r="GP37" s="8"/>
      <c r="GQ37" s="8"/>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row>
    <row r="38" spans="1:239" s="37" customFormat="1" x14ac:dyDescent="0.2">
      <c r="A38" s="35"/>
      <c r="B38" s="31"/>
      <c r="C38" s="35"/>
      <c r="D38" s="36"/>
      <c r="E38" s="35"/>
      <c r="F38" s="36"/>
      <c r="G38" s="35"/>
      <c r="H38" s="35"/>
      <c r="I38" s="35"/>
      <c r="J38" s="35"/>
      <c r="K38" s="35"/>
      <c r="L38" s="35"/>
      <c r="M38" s="35"/>
      <c r="N38" s="35"/>
      <c r="Y38" s="37" t="s">
        <v>321</v>
      </c>
      <c r="AD38" s="37" t="s">
        <v>332</v>
      </c>
      <c r="AI38" s="37" t="s">
        <v>344</v>
      </c>
      <c r="AN38" s="37" t="s">
        <v>332</v>
      </c>
      <c r="AS38" s="37" t="s">
        <v>364</v>
      </c>
      <c r="AX38" s="37" t="s">
        <v>398</v>
      </c>
      <c r="BC38" s="37" t="s">
        <v>332</v>
      </c>
      <c r="BF38" s="8"/>
      <c r="BG38" s="8"/>
      <c r="BH38" s="37" t="s">
        <v>422</v>
      </c>
      <c r="BI38" s="8"/>
      <c r="BJ38" s="8"/>
      <c r="BK38" s="8"/>
      <c r="BL38" s="8"/>
      <c r="BR38" s="37" t="s">
        <v>219</v>
      </c>
      <c r="BS38" s="8"/>
      <c r="BT38" s="8"/>
      <c r="BU38" s="8"/>
      <c r="BV38" s="8"/>
      <c r="BW38" s="37" t="s">
        <v>445</v>
      </c>
      <c r="BX38" s="8"/>
      <c r="BY38" s="8"/>
      <c r="BZ38" s="8"/>
      <c r="CA38" s="8"/>
      <c r="CB38" s="37" t="s">
        <v>454</v>
      </c>
      <c r="CC38" s="8"/>
      <c r="CD38" s="8"/>
      <c r="CE38" s="8"/>
      <c r="CF38" s="8"/>
      <c r="CG38" s="37" t="s">
        <v>219</v>
      </c>
      <c r="CH38" s="8"/>
      <c r="CI38" s="8"/>
      <c r="CJ38" s="8"/>
      <c r="CK38" s="8"/>
      <c r="CL38" s="37" t="s">
        <v>472</v>
      </c>
      <c r="CM38" s="8"/>
      <c r="CN38" s="8"/>
      <c r="CO38" s="8"/>
      <c r="CP38" s="8"/>
      <c r="CQ38" s="37" t="s">
        <v>481</v>
      </c>
      <c r="CR38" s="8"/>
      <c r="CS38" s="8"/>
      <c r="CT38" s="8"/>
      <c r="CU38" s="8"/>
      <c r="CV38" s="37" t="s">
        <v>488</v>
      </c>
      <c r="CW38" s="8"/>
      <c r="CX38" s="8"/>
      <c r="CY38" s="8"/>
      <c r="CZ38" s="8"/>
      <c r="DA38" s="37" t="s">
        <v>501</v>
      </c>
      <c r="DB38" s="8"/>
      <c r="DC38" s="8"/>
      <c r="DD38" s="8"/>
      <c r="DE38" s="8"/>
      <c r="DG38" s="8"/>
      <c r="DH38" s="8"/>
      <c r="DI38" s="8"/>
      <c r="DJ38" s="8"/>
      <c r="DK38" s="37" t="s">
        <v>511</v>
      </c>
      <c r="DL38" s="8"/>
      <c r="DM38" s="8"/>
      <c r="DN38" s="8"/>
      <c r="DO38" s="8"/>
      <c r="DP38" s="37" t="s">
        <v>518</v>
      </c>
      <c r="DQ38" s="8"/>
      <c r="DR38" s="8"/>
      <c r="DS38" s="8"/>
      <c r="DT38" s="8"/>
      <c r="DU38" s="37" t="s">
        <v>234</v>
      </c>
      <c r="DV38" s="8"/>
      <c r="DW38" s="8"/>
      <c r="DX38" s="8"/>
      <c r="DY38" s="8"/>
      <c r="DZ38" s="37" t="s">
        <v>531</v>
      </c>
      <c r="EA38" s="8"/>
      <c r="EB38" s="8"/>
      <c r="EC38" s="8"/>
      <c r="ED38" s="8"/>
      <c r="EE38" s="37" t="s">
        <v>539</v>
      </c>
      <c r="EF38" s="8"/>
      <c r="EG38" s="8"/>
      <c r="EH38" s="8"/>
      <c r="EI38" s="8"/>
      <c r="EJ38" s="37" t="s">
        <v>545</v>
      </c>
      <c r="EK38" s="8"/>
      <c r="EL38" s="8"/>
      <c r="EM38" s="8"/>
      <c r="EN38" s="8"/>
      <c r="EO38" s="37" t="s">
        <v>556</v>
      </c>
      <c r="EP38" s="8"/>
      <c r="EQ38" s="8"/>
      <c r="ER38" s="8"/>
      <c r="ES38" s="8"/>
      <c r="ET38" s="37" t="s">
        <v>564</v>
      </c>
      <c r="EU38" s="8"/>
      <c r="EV38" s="8"/>
      <c r="EW38" s="8"/>
      <c r="EX38" s="8"/>
      <c r="EY38" s="37" t="s">
        <v>571</v>
      </c>
      <c r="EZ38" s="8"/>
      <c r="FA38" s="8"/>
      <c r="FB38" s="8"/>
      <c r="FC38" s="8"/>
      <c r="FD38" s="37" t="s">
        <v>579</v>
      </c>
      <c r="FE38" s="8"/>
      <c r="FF38" s="8"/>
      <c r="FG38" s="8"/>
      <c r="FH38" s="8"/>
      <c r="FI38" s="37" t="s">
        <v>545</v>
      </c>
      <c r="FJ38" s="8"/>
      <c r="FK38" s="8"/>
      <c r="FL38" s="8"/>
      <c r="FM38" s="8"/>
      <c r="FN38" s="37" t="s">
        <v>564</v>
      </c>
      <c r="FO38" s="8"/>
      <c r="FP38" s="8"/>
      <c r="FQ38" s="8"/>
      <c r="FR38" s="8"/>
      <c r="FT38" s="8"/>
      <c r="FU38" s="8"/>
      <c r="FV38" s="8"/>
      <c r="FW38" s="8"/>
      <c r="FX38" s="37" t="s">
        <v>564</v>
      </c>
      <c r="FY38" s="8"/>
      <c r="FZ38" s="8"/>
      <c r="GA38" s="8"/>
      <c r="GB38" s="8"/>
      <c r="GC38" s="37" t="s">
        <v>610</v>
      </c>
      <c r="GD38" s="8"/>
      <c r="GE38" s="8"/>
      <c r="GF38" s="8"/>
      <c r="GG38" s="8"/>
      <c r="GH38" s="37" t="s">
        <v>539</v>
      </c>
      <c r="GI38" s="8"/>
      <c r="GJ38" s="8"/>
      <c r="GK38" s="8"/>
      <c r="GL38" s="8"/>
      <c r="GM38" s="37" t="s">
        <v>539</v>
      </c>
      <c r="GN38" s="8"/>
      <c r="GO38" s="8"/>
      <c r="GP38" s="8"/>
      <c r="GQ38" s="8"/>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row>
    <row r="39" spans="1:239" s="37" customFormat="1" x14ac:dyDescent="0.2">
      <c r="A39" s="35"/>
      <c r="B39" s="31"/>
      <c r="C39" s="35"/>
      <c r="D39" s="36"/>
      <c r="E39" s="35"/>
      <c r="F39" s="36"/>
      <c r="G39" s="35"/>
      <c r="H39" s="35"/>
      <c r="I39" s="35"/>
      <c r="J39" s="35"/>
      <c r="K39" s="35"/>
      <c r="L39" s="35"/>
      <c r="M39" s="35"/>
      <c r="N39" s="35"/>
      <c r="Y39" s="37" t="s">
        <v>216</v>
      </c>
      <c r="AD39" s="37" t="s">
        <v>333</v>
      </c>
      <c r="AI39" s="37" t="s">
        <v>345</v>
      </c>
      <c r="AN39" s="37" t="s">
        <v>354</v>
      </c>
      <c r="AS39" s="37" t="s">
        <v>345</v>
      </c>
      <c r="AX39" s="37" t="s">
        <v>354</v>
      </c>
      <c r="BC39" s="37" t="s">
        <v>411</v>
      </c>
      <c r="BD39" s="8"/>
      <c r="BE39" s="8"/>
      <c r="BF39" s="8"/>
      <c r="BG39" s="8"/>
      <c r="BH39" s="37" t="s">
        <v>423</v>
      </c>
      <c r="BI39" s="8"/>
      <c r="BJ39" s="8"/>
      <c r="BK39" s="8"/>
      <c r="BL39" s="8"/>
      <c r="BR39" s="37" t="s">
        <v>242</v>
      </c>
      <c r="BS39" s="8"/>
      <c r="BT39" s="8"/>
      <c r="BU39" s="8"/>
      <c r="BV39" s="8"/>
      <c r="BW39" s="37" t="s">
        <v>446</v>
      </c>
      <c r="BX39" s="8"/>
      <c r="BY39" s="8"/>
      <c r="BZ39" s="8"/>
      <c r="CA39" s="8"/>
      <c r="CB39" s="37" t="s">
        <v>455</v>
      </c>
      <c r="CC39" s="8"/>
      <c r="CD39" s="8"/>
      <c r="CE39" s="8"/>
      <c r="CF39" s="8"/>
      <c r="CG39" s="37" t="s">
        <v>455</v>
      </c>
      <c r="CH39" s="8"/>
      <c r="CI39" s="8"/>
      <c r="CJ39" s="8"/>
      <c r="CK39" s="8"/>
      <c r="CL39" s="37" t="s">
        <v>473</v>
      </c>
      <c r="CM39" s="8"/>
      <c r="CN39" s="8"/>
      <c r="CO39" s="8"/>
      <c r="CP39" s="8"/>
      <c r="CQ39" s="37" t="s">
        <v>482</v>
      </c>
      <c r="CR39" s="8"/>
      <c r="CS39" s="8"/>
      <c r="CT39" s="8"/>
      <c r="CU39" s="8"/>
      <c r="CV39" s="37" t="s">
        <v>487</v>
      </c>
      <c r="CW39" s="8"/>
      <c r="CX39" s="8"/>
      <c r="CY39" s="8"/>
      <c r="CZ39" s="8"/>
      <c r="DA39" s="37" t="s">
        <v>500</v>
      </c>
      <c r="DB39" s="8"/>
      <c r="DC39" s="8"/>
      <c r="DD39" s="8"/>
      <c r="DE39" s="8"/>
      <c r="DG39" s="8"/>
      <c r="DH39" s="8"/>
      <c r="DI39" s="8"/>
      <c r="DJ39" s="8"/>
      <c r="DK39" s="37" t="s">
        <v>152</v>
      </c>
      <c r="DL39" s="8"/>
      <c r="DM39" s="8"/>
      <c r="DN39" s="8"/>
      <c r="DO39" s="8"/>
      <c r="DP39" s="37" t="s">
        <v>152</v>
      </c>
      <c r="DQ39" s="8"/>
      <c r="DR39" s="8"/>
      <c r="DS39" s="8"/>
      <c r="DT39" s="8"/>
      <c r="DU39" s="37" t="s">
        <v>152</v>
      </c>
      <c r="DV39" s="8"/>
      <c r="DW39" s="8"/>
      <c r="DX39" s="8"/>
      <c r="DY39" s="8"/>
      <c r="DZ39" s="37" t="s">
        <v>242</v>
      </c>
      <c r="EA39" s="8"/>
      <c r="EB39" s="8"/>
      <c r="EC39" s="8"/>
      <c r="ED39" s="8"/>
      <c r="EE39" s="37" t="s">
        <v>242</v>
      </c>
      <c r="EF39" s="8"/>
      <c r="EG39" s="8"/>
      <c r="EH39" s="8"/>
      <c r="EI39" s="8"/>
      <c r="EJ39" s="37" t="s">
        <v>152</v>
      </c>
      <c r="EK39" s="8"/>
      <c r="EL39" s="8"/>
      <c r="EM39" s="8"/>
      <c r="EN39" s="8"/>
      <c r="EO39" s="37" t="s">
        <v>152</v>
      </c>
      <c r="EP39" s="8"/>
      <c r="EQ39" s="8"/>
      <c r="ER39" s="8"/>
      <c r="ES39" s="8"/>
      <c r="ET39" s="37" t="s">
        <v>152</v>
      </c>
      <c r="EU39" s="8"/>
      <c r="EV39" s="8"/>
      <c r="EW39" s="8"/>
      <c r="EX39" s="8"/>
      <c r="EY39" s="37" t="s">
        <v>152</v>
      </c>
      <c r="EZ39" s="8"/>
      <c r="FA39" s="8"/>
      <c r="FB39" s="8"/>
      <c r="FC39" s="8"/>
      <c r="FD39" s="37" t="s">
        <v>152</v>
      </c>
      <c r="FE39" s="8"/>
      <c r="FF39" s="8"/>
      <c r="FG39" s="8"/>
      <c r="FH39" s="8"/>
      <c r="FI39" s="37" t="s">
        <v>242</v>
      </c>
      <c r="FJ39" s="8"/>
      <c r="FK39" s="8"/>
      <c r="FL39" s="8"/>
      <c r="FM39" s="8"/>
      <c r="FN39" s="37" t="s">
        <v>594</v>
      </c>
      <c r="FO39" s="8"/>
      <c r="FP39" s="8"/>
      <c r="FQ39" s="8"/>
      <c r="FR39" s="8"/>
      <c r="FT39" s="8"/>
      <c r="FU39" s="8"/>
      <c r="FV39" s="8"/>
      <c r="FW39" s="8"/>
      <c r="FX39" s="37" t="s">
        <v>602</v>
      </c>
      <c r="FY39" s="8"/>
      <c r="FZ39" s="8"/>
      <c r="GA39" s="8"/>
      <c r="GB39" s="8"/>
      <c r="GC39" s="37" t="s">
        <v>152</v>
      </c>
      <c r="GD39" s="8"/>
      <c r="GE39" s="8"/>
      <c r="GF39" s="8"/>
      <c r="GG39" s="8"/>
      <c r="GH39" s="37" t="s">
        <v>242</v>
      </c>
      <c r="GI39" s="8"/>
      <c r="GJ39" s="8"/>
      <c r="GK39" s="8"/>
      <c r="GL39" s="8"/>
      <c r="GM39" s="37" t="s">
        <v>242</v>
      </c>
      <c r="GN39" s="8"/>
      <c r="GO39" s="8"/>
      <c r="GP39" s="8"/>
      <c r="GQ39" s="8"/>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row>
    <row r="40" spans="1:239" s="37" customFormat="1" ht="13.5" customHeight="1" x14ac:dyDescent="0.2">
      <c r="A40" s="35"/>
      <c r="B40" s="31"/>
      <c r="C40" s="35"/>
      <c r="D40" s="36"/>
      <c r="E40" s="35"/>
      <c r="F40" s="36"/>
      <c r="G40" s="35"/>
      <c r="H40" s="35"/>
      <c r="I40" s="35"/>
      <c r="J40" s="35"/>
      <c r="K40" s="35"/>
      <c r="L40" s="35"/>
      <c r="M40" s="35"/>
      <c r="N40" s="35"/>
      <c r="BD40" s="8"/>
      <c r="BE40" s="8"/>
      <c r="BF40" s="8"/>
      <c r="BG40" s="8"/>
      <c r="BI40" s="8"/>
      <c r="BJ40" s="8"/>
      <c r="BK40" s="8"/>
      <c r="BL40" s="8"/>
      <c r="BR40" s="37" t="s">
        <v>437</v>
      </c>
      <c r="BS40" s="8"/>
      <c r="BT40" s="8"/>
      <c r="BU40" s="8"/>
      <c r="BV40" s="8"/>
      <c r="BX40" s="8"/>
      <c r="BY40" s="8"/>
      <c r="BZ40" s="8"/>
      <c r="CA40" s="8"/>
      <c r="CB40" s="37" t="s">
        <v>456</v>
      </c>
      <c r="CC40" s="8"/>
      <c r="CD40" s="8"/>
      <c r="CE40" s="8"/>
      <c r="CF40" s="8"/>
      <c r="CG40" s="37" t="s">
        <v>456</v>
      </c>
      <c r="CH40" s="8"/>
      <c r="CI40" s="8"/>
      <c r="CJ40" s="8"/>
      <c r="CK40" s="8"/>
      <c r="CL40" s="37" t="s">
        <v>446</v>
      </c>
      <c r="CM40" s="8"/>
      <c r="CN40" s="8"/>
      <c r="CO40" s="8"/>
      <c r="CP40" s="8"/>
      <c r="CQ40" s="37" t="s">
        <v>483</v>
      </c>
      <c r="CR40" s="8"/>
      <c r="CS40" s="8"/>
      <c r="CT40" s="8"/>
      <c r="CU40" s="8"/>
      <c r="CW40" s="8"/>
      <c r="CX40" s="8"/>
      <c r="CY40" s="8"/>
      <c r="CZ40" s="8"/>
      <c r="DB40" s="8"/>
      <c r="DC40" s="8"/>
      <c r="DD40" s="8"/>
      <c r="DE40" s="8"/>
      <c r="DG40" s="8"/>
      <c r="DH40" s="8"/>
      <c r="DI40" s="8"/>
      <c r="DJ40" s="8"/>
      <c r="DK40" s="37" t="s">
        <v>487</v>
      </c>
      <c r="DL40" s="8"/>
      <c r="DM40" s="8"/>
      <c r="DN40" s="8"/>
      <c r="DO40" s="8"/>
      <c r="DP40" s="37" t="s">
        <v>231</v>
      </c>
      <c r="DQ40" s="8"/>
      <c r="DR40" s="8"/>
      <c r="DS40" s="8"/>
      <c r="DT40" s="8"/>
      <c r="DU40" s="37" t="s">
        <v>231</v>
      </c>
      <c r="DV40" s="8"/>
      <c r="DW40" s="8"/>
      <c r="DX40" s="8"/>
      <c r="DY40" s="8"/>
      <c r="DZ40" s="37" t="s">
        <v>532</v>
      </c>
      <c r="EA40" s="8"/>
      <c r="EB40" s="8"/>
      <c r="EC40" s="8"/>
      <c r="ED40" s="8"/>
      <c r="EE40" s="37" t="s">
        <v>220</v>
      </c>
      <c r="EF40" s="8"/>
      <c r="EG40" s="8"/>
      <c r="EH40" s="8"/>
      <c r="EI40" s="8"/>
      <c r="EJ40" s="37" t="s">
        <v>546</v>
      </c>
      <c r="EK40" s="8"/>
      <c r="EL40" s="8"/>
      <c r="EM40" s="8"/>
      <c r="EN40" s="8"/>
      <c r="EO40" s="37" t="s">
        <v>220</v>
      </c>
      <c r="EP40" s="8"/>
      <c r="EQ40" s="8"/>
      <c r="ER40" s="8"/>
      <c r="ES40" s="8"/>
      <c r="ET40" s="37" t="s">
        <v>456</v>
      </c>
      <c r="EU40" s="8"/>
      <c r="EV40" s="8"/>
      <c r="EW40" s="8"/>
      <c r="EX40" s="8"/>
      <c r="EY40" s="37" t="s">
        <v>220</v>
      </c>
      <c r="EZ40" s="8"/>
      <c r="FA40" s="8"/>
      <c r="FB40" s="8"/>
      <c r="FC40" s="8"/>
      <c r="FD40" s="37" t="s">
        <v>580</v>
      </c>
      <c r="FE40" s="8"/>
      <c r="FF40" s="8"/>
      <c r="FG40" s="8"/>
      <c r="FH40" s="8"/>
      <c r="FI40" s="37" t="s">
        <v>220</v>
      </c>
      <c r="FJ40" s="8"/>
      <c r="FK40" s="8"/>
      <c r="FL40" s="8"/>
      <c r="FM40" s="8"/>
      <c r="FN40" s="37" t="s">
        <v>595</v>
      </c>
      <c r="FO40" s="8"/>
      <c r="FP40" s="8"/>
      <c r="FQ40" s="8"/>
      <c r="FR40" s="8"/>
      <c r="FT40" s="8"/>
      <c r="FU40" s="8"/>
      <c r="FV40" s="8"/>
      <c r="FW40" s="8"/>
      <c r="FX40" s="37" t="s">
        <v>595</v>
      </c>
      <c r="FY40" s="8"/>
      <c r="FZ40" s="8"/>
      <c r="GA40" s="8"/>
      <c r="GB40" s="8"/>
      <c r="GC40" s="37" t="s">
        <v>220</v>
      </c>
      <c r="GD40" s="8"/>
      <c r="GE40" s="8"/>
      <c r="GF40" s="8"/>
      <c r="GG40" s="8"/>
      <c r="GH40" s="37" t="s">
        <v>220</v>
      </c>
      <c r="GI40" s="8"/>
      <c r="GJ40" s="8"/>
      <c r="GK40" s="8"/>
      <c r="GL40" s="8"/>
      <c r="GM40" s="37" t="s">
        <v>220</v>
      </c>
      <c r="GN40" s="8"/>
      <c r="GO40" s="8"/>
      <c r="GP40" s="8"/>
      <c r="GQ40" s="8"/>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row>
    <row r="41" spans="1:239" s="37" customFormat="1" ht="409.6" customHeight="1" x14ac:dyDescent="0.2">
      <c r="A41" s="35"/>
      <c r="B41" s="31"/>
      <c r="C41" s="35"/>
      <c r="D41" s="36"/>
      <c r="E41" s="35"/>
      <c r="F41" s="36"/>
      <c r="G41" s="35"/>
      <c r="H41" s="35"/>
      <c r="I41" s="35"/>
      <c r="J41" s="35"/>
      <c r="K41" s="35"/>
      <c r="L41" s="35"/>
      <c r="M41" s="35"/>
      <c r="N41" s="35"/>
      <c r="O41" s="193" t="s">
        <v>300</v>
      </c>
      <c r="P41" s="194"/>
      <c r="Q41" s="194"/>
      <c r="R41" s="194"/>
      <c r="S41" s="195"/>
      <c r="T41" s="193" t="s">
        <v>310</v>
      </c>
      <c r="U41" s="194"/>
      <c r="V41" s="194"/>
      <c r="W41" s="194"/>
      <c r="X41" s="195"/>
      <c r="Y41" s="193" t="s">
        <v>322</v>
      </c>
      <c r="Z41" s="194"/>
      <c r="AA41" s="194"/>
      <c r="AB41" s="194"/>
      <c r="AC41" s="195"/>
      <c r="AD41" s="193" t="s">
        <v>337</v>
      </c>
      <c r="AE41" s="194"/>
      <c r="AF41" s="194"/>
      <c r="AG41" s="194"/>
      <c r="AH41" s="195"/>
      <c r="AI41" s="193" t="s">
        <v>346</v>
      </c>
      <c r="AJ41" s="194"/>
      <c r="AK41" s="194"/>
      <c r="AL41" s="194"/>
      <c r="AM41" s="195"/>
      <c r="AN41" s="193" t="s">
        <v>355</v>
      </c>
      <c r="AO41" s="194"/>
      <c r="AP41" s="194"/>
      <c r="AQ41" s="194"/>
      <c r="AR41" s="195"/>
      <c r="AS41" s="193" t="s">
        <v>366</v>
      </c>
      <c r="AT41" s="194"/>
      <c r="AU41" s="194"/>
      <c r="AV41" s="194"/>
      <c r="AW41" s="195"/>
      <c r="AX41" s="193" t="s">
        <v>400</v>
      </c>
      <c r="AY41" s="194"/>
      <c r="AZ41" s="194"/>
      <c r="BA41" s="194"/>
      <c r="BB41" s="195"/>
      <c r="BC41" s="193" t="s">
        <v>416</v>
      </c>
      <c r="BD41" s="194"/>
      <c r="BE41" s="194"/>
      <c r="BF41" s="194"/>
      <c r="BG41" s="195"/>
      <c r="BH41" s="193" t="s">
        <v>424</v>
      </c>
      <c r="BI41" s="194"/>
      <c r="BJ41" s="194"/>
      <c r="BK41" s="194"/>
      <c r="BL41" s="195"/>
      <c r="BM41" s="193"/>
      <c r="BN41" s="194"/>
      <c r="BO41" s="194"/>
      <c r="BP41" s="194"/>
      <c r="BQ41" s="195"/>
      <c r="BR41" s="193" t="s">
        <v>438</v>
      </c>
      <c r="BS41" s="194"/>
      <c r="BT41" s="194"/>
      <c r="BU41" s="194"/>
      <c r="BV41" s="195"/>
      <c r="BW41" s="193" t="s">
        <v>450</v>
      </c>
      <c r="BX41" s="194"/>
      <c r="BY41" s="194"/>
      <c r="BZ41" s="194"/>
      <c r="CA41" s="195"/>
      <c r="CB41" s="193" t="s">
        <v>457</v>
      </c>
      <c r="CC41" s="194"/>
      <c r="CD41" s="194"/>
      <c r="CE41" s="194"/>
      <c r="CF41" s="195"/>
      <c r="CG41" s="193" t="s">
        <v>464</v>
      </c>
      <c r="CH41" s="194"/>
      <c r="CI41" s="194"/>
      <c r="CJ41" s="194"/>
      <c r="CK41" s="195"/>
      <c r="CL41" s="193" t="s">
        <v>476</v>
      </c>
      <c r="CM41" s="194"/>
      <c r="CN41" s="194"/>
      <c r="CO41" s="194"/>
      <c r="CP41" s="195"/>
      <c r="CQ41" s="193" t="s">
        <v>485</v>
      </c>
      <c r="CR41" s="194"/>
      <c r="CS41" s="194"/>
      <c r="CT41" s="194"/>
      <c r="CU41" s="195"/>
      <c r="CV41" s="193" t="s">
        <v>491</v>
      </c>
      <c r="CW41" s="194"/>
      <c r="CX41" s="194"/>
      <c r="CY41" s="194"/>
      <c r="CZ41" s="195"/>
      <c r="DA41" s="193" t="s">
        <v>502</v>
      </c>
      <c r="DB41" s="194"/>
      <c r="DC41" s="194"/>
      <c r="DD41" s="194"/>
      <c r="DE41" s="195"/>
      <c r="DF41" s="193" t="s">
        <v>508</v>
      </c>
      <c r="DG41" s="194"/>
      <c r="DH41" s="194"/>
      <c r="DI41" s="194"/>
      <c r="DJ41" s="195"/>
      <c r="DK41" s="193" t="s">
        <v>513</v>
      </c>
      <c r="DL41" s="194"/>
      <c r="DM41" s="194"/>
      <c r="DN41" s="194"/>
      <c r="DO41" s="195"/>
      <c r="DP41" s="193" t="s">
        <v>519</v>
      </c>
      <c r="DQ41" s="194"/>
      <c r="DR41" s="194"/>
      <c r="DS41" s="194"/>
      <c r="DT41" s="195"/>
      <c r="DU41" s="193" t="s">
        <v>526</v>
      </c>
      <c r="DV41" s="194"/>
      <c r="DW41" s="194"/>
      <c r="DX41" s="194"/>
      <c r="DY41" s="195"/>
      <c r="DZ41" s="193" t="s">
        <v>534</v>
      </c>
      <c r="EA41" s="194"/>
      <c r="EB41" s="194"/>
      <c r="EC41" s="194"/>
      <c r="ED41" s="195"/>
      <c r="EE41" s="193" t="s">
        <v>540</v>
      </c>
      <c r="EF41" s="194"/>
      <c r="EG41" s="194"/>
      <c r="EH41" s="194"/>
      <c r="EI41" s="195"/>
      <c r="EJ41" s="193" t="s">
        <v>549</v>
      </c>
      <c r="EK41" s="194"/>
      <c r="EL41" s="194"/>
      <c r="EM41" s="194"/>
      <c r="EN41" s="195"/>
      <c r="EO41" s="193" t="s">
        <v>558</v>
      </c>
      <c r="EP41" s="194"/>
      <c r="EQ41" s="194"/>
      <c r="ER41" s="194"/>
      <c r="ES41" s="195"/>
      <c r="ET41" s="193" t="s">
        <v>565</v>
      </c>
      <c r="EU41" s="194"/>
      <c r="EV41" s="194"/>
      <c r="EW41" s="194"/>
      <c r="EX41" s="195"/>
      <c r="EY41" s="193" t="s">
        <v>572</v>
      </c>
      <c r="EZ41" s="194"/>
      <c r="FA41" s="194"/>
      <c r="FB41" s="194"/>
      <c r="FC41" s="195"/>
      <c r="FD41" s="193" t="s">
        <v>581</v>
      </c>
      <c r="FE41" s="194"/>
      <c r="FF41" s="194"/>
      <c r="FG41" s="194"/>
      <c r="FH41" s="195"/>
      <c r="FI41" s="193" t="s">
        <v>589</v>
      </c>
      <c r="FJ41" s="194"/>
      <c r="FK41" s="194"/>
      <c r="FL41" s="194"/>
      <c r="FM41" s="195"/>
      <c r="FN41" s="193" t="s">
        <v>599</v>
      </c>
      <c r="FO41" s="194"/>
      <c r="FP41" s="194"/>
      <c r="FQ41" s="194"/>
      <c r="FR41" s="195"/>
      <c r="FS41" s="193"/>
      <c r="FT41" s="194"/>
      <c r="FU41" s="194"/>
      <c r="FV41" s="194"/>
      <c r="FW41" s="195"/>
      <c r="FX41" s="193" t="s">
        <v>603</v>
      </c>
      <c r="FY41" s="194"/>
      <c r="FZ41" s="194"/>
      <c r="GA41" s="194"/>
      <c r="GB41" s="195"/>
      <c r="GC41" s="193"/>
      <c r="GD41" s="194"/>
      <c r="GE41" s="194"/>
      <c r="GF41" s="194"/>
      <c r="GG41" s="195"/>
      <c r="GH41" s="193"/>
      <c r="GI41" s="194"/>
      <c r="GJ41" s="194"/>
      <c r="GK41" s="194"/>
      <c r="GL41" s="195"/>
      <c r="GM41" s="193"/>
      <c r="GN41" s="194"/>
      <c r="GO41" s="194"/>
      <c r="GP41" s="194"/>
      <c r="GQ41" s="19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row>
    <row r="42" spans="1:239" s="37" customFormat="1" x14ac:dyDescent="0.2">
      <c r="A42" s="35"/>
      <c r="B42" s="31"/>
      <c r="C42" s="35"/>
      <c r="D42" s="36"/>
      <c r="E42" s="35"/>
      <c r="F42" s="36"/>
      <c r="G42" s="35"/>
      <c r="H42" s="35"/>
      <c r="I42" s="35"/>
      <c r="J42" s="35"/>
      <c r="K42" s="35"/>
      <c r="L42" s="35"/>
      <c r="M42" s="35"/>
      <c r="N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row>
    <row r="43" spans="1:239" s="8" customFormat="1" x14ac:dyDescent="0.2">
      <c r="A43" s="6"/>
      <c r="C43" s="6"/>
      <c r="D43" s="17"/>
      <c r="E43" s="6"/>
      <c r="F43" s="17"/>
      <c r="G43" s="6"/>
      <c r="H43" s="6"/>
      <c r="I43" s="6"/>
      <c r="J43" s="6"/>
      <c r="K43" s="6"/>
      <c r="L43" s="6"/>
      <c r="M43" s="6"/>
      <c r="N43" s="6"/>
      <c r="O43" s="192" t="s">
        <v>136</v>
      </c>
      <c r="P43" s="192"/>
      <c r="Q43" s="192"/>
      <c r="R43" s="192"/>
      <c r="S43" s="192"/>
      <c r="T43" s="192" t="s">
        <v>136</v>
      </c>
      <c r="U43" s="192"/>
      <c r="V43" s="192"/>
      <c r="W43" s="192"/>
      <c r="X43" s="192"/>
      <c r="Y43" s="192" t="s">
        <v>136</v>
      </c>
      <c r="Z43" s="192"/>
      <c r="AA43" s="192"/>
      <c r="AB43" s="192"/>
      <c r="AC43" s="192"/>
      <c r="AD43" s="192" t="s">
        <v>136</v>
      </c>
      <c r="AE43" s="192"/>
      <c r="AF43" s="192"/>
      <c r="AG43" s="192"/>
      <c r="AH43" s="192"/>
      <c r="AI43" s="192" t="s">
        <v>136</v>
      </c>
      <c r="AJ43" s="192"/>
      <c r="AK43" s="192"/>
      <c r="AL43" s="192"/>
      <c r="AM43" s="192"/>
      <c r="AN43" s="192" t="s">
        <v>136</v>
      </c>
      <c r="AO43" s="192"/>
      <c r="AP43" s="192"/>
      <c r="AQ43" s="192"/>
      <c r="AR43" s="192"/>
      <c r="AS43" s="192" t="s">
        <v>136</v>
      </c>
      <c r="AT43" s="192"/>
      <c r="AU43" s="192"/>
      <c r="AV43" s="192"/>
      <c r="AW43" s="192"/>
      <c r="AX43" s="192" t="s">
        <v>136</v>
      </c>
      <c r="AY43" s="192"/>
      <c r="AZ43" s="192"/>
      <c r="BA43" s="192"/>
      <c r="BB43" s="192"/>
      <c r="BC43" s="192" t="s">
        <v>136</v>
      </c>
      <c r="BD43" s="192"/>
      <c r="BE43" s="192"/>
      <c r="BF43" s="192"/>
      <c r="BG43" s="192"/>
      <c r="BH43" s="192" t="s">
        <v>136</v>
      </c>
      <c r="BI43" s="192"/>
      <c r="BJ43" s="192"/>
      <c r="BK43" s="192"/>
      <c r="BL43" s="192"/>
      <c r="BM43" s="192" t="s">
        <v>136</v>
      </c>
      <c r="BN43" s="192"/>
      <c r="BO43" s="192"/>
      <c r="BP43" s="192"/>
      <c r="BQ43" s="192"/>
      <c r="BR43" s="192" t="s">
        <v>136</v>
      </c>
      <c r="BS43" s="192"/>
      <c r="BT43" s="192"/>
      <c r="BU43" s="192"/>
      <c r="BV43" s="192"/>
      <c r="BW43" s="192" t="s">
        <v>136</v>
      </c>
      <c r="BX43" s="192"/>
      <c r="BY43" s="192"/>
      <c r="BZ43" s="192"/>
      <c r="CA43" s="192"/>
      <c r="CB43" s="192" t="s">
        <v>136</v>
      </c>
      <c r="CC43" s="192"/>
      <c r="CD43" s="192"/>
      <c r="CE43" s="192"/>
      <c r="CF43" s="192"/>
      <c r="CG43" s="192" t="s">
        <v>136</v>
      </c>
      <c r="CH43" s="192"/>
      <c r="CI43" s="192"/>
      <c r="CJ43" s="192"/>
      <c r="CK43" s="192"/>
      <c r="CL43" s="192" t="s">
        <v>136</v>
      </c>
      <c r="CM43" s="192"/>
      <c r="CN43" s="192"/>
      <c r="CO43" s="192"/>
      <c r="CP43" s="192"/>
      <c r="CQ43" s="192" t="s">
        <v>136</v>
      </c>
      <c r="CR43" s="192"/>
      <c r="CS43" s="192"/>
      <c r="CT43" s="192"/>
      <c r="CU43" s="192"/>
      <c r="CV43" s="192" t="s">
        <v>136</v>
      </c>
      <c r="CW43" s="192"/>
      <c r="CX43" s="192"/>
      <c r="CY43" s="192"/>
      <c r="CZ43" s="192"/>
      <c r="DA43" s="192" t="s">
        <v>136</v>
      </c>
      <c r="DB43" s="192"/>
      <c r="DC43" s="192"/>
      <c r="DD43" s="192"/>
      <c r="DE43" s="192"/>
      <c r="DF43" s="192" t="s">
        <v>136</v>
      </c>
      <c r="DG43" s="192"/>
      <c r="DH43" s="192"/>
      <c r="DI43" s="192"/>
      <c r="DJ43" s="192"/>
      <c r="DK43" s="192" t="s">
        <v>136</v>
      </c>
      <c r="DL43" s="192"/>
      <c r="DM43" s="192"/>
      <c r="DN43" s="192"/>
      <c r="DO43" s="192"/>
      <c r="DP43" s="192" t="s">
        <v>136</v>
      </c>
      <c r="DQ43" s="192"/>
      <c r="DR43" s="192"/>
      <c r="DS43" s="192"/>
      <c r="DT43" s="192"/>
      <c r="DU43" s="192" t="s">
        <v>136</v>
      </c>
      <c r="DV43" s="192"/>
      <c r="DW43" s="192"/>
      <c r="DX43" s="192"/>
      <c r="DY43" s="192"/>
      <c r="DZ43" s="192" t="s">
        <v>136</v>
      </c>
      <c r="EA43" s="192"/>
      <c r="EB43" s="192"/>
      <c r="EC43" s="192"/>
      <c r="ED43" s="192"/>
      <c r="EE43" s="192" t="s">
        <v>136</v>
      </c>
      <c r="EF43" s="192"/>
      <c r="EG43" s="192"/>
      <c r="EH43" s="192"/>
      <c r="EI43" s="192"/>
      <c r="EJ43" s="192" t="s">
        <v>136</v>
      </c>
      <c r="EK43" s="192"/>
      <c r="EL43" s="192"/>
      <c r="EM43" s="192"/>
      <c r="EN43" s="192"/>
      <c r="EO43" s="192" t="s">
        <v>136</v>
      </c>
      <c r="EP43" s="192"/>
      <c r="EQ43" s="192"/>
      <c r="ER43" s="192"/>
      <c r="ES43" s="192"/>
      <c r="ET43" s="192" t="s">
        <v>136</v>
      </c>
      <c r="EU43" s="192"/>
      <c r="EV43" s="192"/>
      <c r="EW43" s="192"/>
      <c r="EX43" s="192"/>
      <c r="EY43" s="192" t="s">
        <v>136</v>
      </c>
      <c r="EZ43" s="192"/>
      <c r="FA43" s="192"/>
      <c r="FB43" s="192"/>
      <c r="FC43" s="192"/>
      <c r="FD43" s="192" t="s">
        <v>136</v>
      </c>
      <c r="FE43" s="192"/>
      <c r="FF43" s="192"/>
      <c r="FG43" s="192"/>
      <c r="FH43" s="192"/>
      <c r="FI43" s="192" t="s">
        <v>136</v>
      </c>
      <c r="FJ43" s="192"/>
      <c r="FK43" s="192"/>
      <c r="FL43" s="192"/>
      <c r="FM43" s="192"/>
      <c r="FN43" s="192" t="s">
        <v>136</v>
      </c>
      <c r="FO43" s="192"/>
      <c r="FP43" s="192"/>
      <c r="FQ43" s="192"/>
      <c r="FR43" s="192"/>
      <c r="FS43" s="192" t="s">
        <v>136</v>
      </c>
      <c r="FT43" s="192"/>
      <c r="FU43" s="192"/>
      <c r="FV43" s="192"/>
      <c r="FW43" s="192"/>
      <c r="FX43" s="225" t="s">
        <v>136</v>
      </c>
      <c r="FY43" s="225"/>
      <c r="FZ43" s="225"/>
      <c r="GA43" s="225"/>
      <c r="GB43" s="225"/>
      <c r="GC43" s="230" t="s">
        <v>136</v>
      </c>
      <c r="GD43" s="230"/>
      <c r="GE43" s="230"/>
      <c r="GF43" s="230"/>
      <c r="GG43" s="230"/>
      <c r="GH43" s="230" t="s">
        <v>136</v>
      </c>
      <c r="GI43" s="230"/>
      <c r="GJ43" s="230"/>
      <c r="GK43" s="230"/>
      <c r="GL43" s="230"/>
      <c r="GM43" s="230" t="s">
        <v>136</v>
      </c>
      <c r="GN43" s="230"/>
      <c r="GO43" s="230"/>
      <c r="GP43" s="230"/>
      <c r="GQ43" s="230"/>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row>
    <row r="44" spans="1:239" s="37" customFormat="1" x14ac:dyDescent="0.2">
      <c r="A44" s="35"/>
      <c r="B44" s="31"/>
      <c r="C44" s="35"/>
      <c r="D44" s="36"/>
      <c r="E44" s="35"/>
      <c r="F44" s="36"/>
      <c r="G44" s="35"/>
      <c r="H44" s="35"/>
      <c r="I44" s="35"/>
      <c r="J44" s="35"/>
      <c r="K44" s="35"/>
      <c r="L44" s="35"/>
      <c r="M44" s="35"/>
      <c r="N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row>
    <row r="45" spans="1:239" s="37" customFormat="1" x14ac:dyDescent="0.2">
      <c r="A45" s="35"/>
      <c r="B45" s="31"/>
      <c r="C45" s="35"/>
      <c r="D45" s="36"/>
      <c r="E45" s="35"/>
      <c r="F45" s="36"/>
      <c r="G45" s="35"/>
      <c r="H45" s="35"/>
      <c r="I45" s="35"/>
      <c r="J45" s="35"/>
      <c r="K45" s="35"/>
      <c r="L45" s="35"/>
      <c r="M45" s="35"/>
      <c r="N45" s="35"/>
      <c r="AX45" s="183" t="s">
        <v>391</v>
      </c>
      <c r="AY45" s="183"/>
      <c r="AZ45" s="183"/>
      <c r="BA45" s="183"/>
      <c r="BB45" s="183"/>
      <c r="CB45" s="183" t="s">
        <v>459</v>
      </c>
      <c r="CC45" s="183"/>
      <c r="CD45" s="183"/>
      <c r="CE45" s="183"/>
      <c r="CF45" s="183"/>
      <c r="DP45" s="183" t="s">
        <v>458</v>
      </c>
      <c r="DQ45" s="183"/>
      <c r="DR45" s="183"/>
      <c r="DS45" s="183"/>
      <c r="DT45" s="183"/>
      <c r="FX45" s="35"/>
      <c r="FY45" s="35"/>
      <c r="FZ45" s="35"/>
      <c r="GA45" s="35"/>
      <c r="GB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row>
    <row r="46" spans="1:239" s="37" customFormat="1" ht="13.5" customHeight="1" x14ac:dyDescent="0.2">
      <c r="A46" s="35"/>
      <c r="B46" s="31"/>
      <c r="C46" s="35"/>
      <c r="D46" s="36"/>
      <c r="E46" s="35"/>
      <c r="F46" s="36"/>
      <c r="G46" s="35"/>
      <c r="H46" s="35"/>
      <c r="I46" s="35"/>
      <c r="J46" s="35"/>
      <c r="K46" s="35"/>
      <c r="L46" s="35"/>
      <c r="M46" s="35"/>
      <c r="N46" s="35"/>
      <c r="FR46" s="35"/>
      <c r="FX46" s="35"/>
      <c r="FY46" s="35"/>
      <c r="FZ46" s="35"/>
      <c r="GA46" s="35"/>
      <c r="GB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row>
    <row r="47" spans="1:239" s="37" customFormat="1" x14ac:dyDescent="0.2">
      <c r="A47" s="35"/>
      <c r="B47" s="31"/>
      <c r="C47" s="35"/>
      <c r="D47" s="36"/>
      <c r="E47" s="35"/>
      <c r="F47" s="36"/>
      <c r="G47" s="35"/>
      <c r="H47" s="35"/>
      <c r="I47" s="35"/>
      <c r="J47" s="35"/>
      <c r="K47" s="35"/>
      <c r="L47" s="35"/>
      <c r="M47" s="35"/>
      <c r="N47" s="35"/>
      <c r="BR47" s="222" t="s">
        <v>221</v>
      </c>
      <c r="BS47" s="223"/>
      <c r="BT47" s="224"/>
      <c r="BU47" s="192" t="s">
        <v>136</v>
      </c>
      <c r="BV47" s="192"/>
      <c r="BW47" s="192"/>
      <c r="BX47" s="192"/>
      <c r="BY47" s="192"/>
      <c r="BZ47" s="192" t="s">
        <v>136</v>
      </c>
      <c r="CA47" s="192"/>
      <c r="CB47" s="192"/>
      <c r="CC47" s="192"/>
      <c r="CD47" s="192"/>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row>
    <row r="48" spans="1:239" s="37" customFormat="1" x14ac:dyDescent="0.2">
      <c r="A48" s="35"/>
      <c r="B48" s="31"/>
      <c r="C48" s="35"/>
      <c r="D48" s="36"/>
      <c r="E48" s="35"/>
      <c r="F48" s="36"/>
      <c r="G48" s="35"/>
      <c r="H48" s="35"/>
      <c r="I48" s="35"/>
      <c r="J48" s="35"/>
      <c r="K48" s="35"/>
      <c r="L48" s="35"/>
      <c r="M48" s="35"/>
      <c r="N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row>
    <row r="49" spans="1:239" s="37" customFormat="1" x14ac:dyDescent="0.2">
      <c r="A49" s="35"/>
      <c r="B49" s="31"/>
      <c r="C49" s="35"/>
      <c r="D49" s="36"/>
      <c r="E49" s="35"/>
      <c r="F49" s="36"/>
      <c r="G49" s="35"/>
      <c r="H49" s="35"/>
      <c r="I49" s="35"/>
      <c r="J49" s="35"/>
      <c r="K49" s="35"/>
      <c r="L49" s="35"/>
      <c r="M49" s="35"/>
      <c r="N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row>
    <row r="50" spans="1:239" s="37" customFormat="1" x14ac:dyDescent="0.2">
      <c r="A50" s="35"/>
      <c r="B50" s="31"/>
      <c r="C50" s="35"/>
      <c r="D50" s="36"/>
      <c r="E50" s="35"/>
      <c r="F50" s="36"/>
      <c r="G50" s="35"/>
      <c r="H50" s="35"/>
      <c r="I50" s="35"/>
      <c r="J50" s="35"/>
      <c r="K50" s="35"/>
      <c r="L50" s="35"/>
      <c r="M50" s="35"/>
      <c r="N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row>
    <row r="51" spans="1:239" s="37" customFormat="1" x14ac:dyDescent="0.2">
      <c r="A51" s="35"/>
      <c r="B51" s="31"/>
      <c r="C51" s="35"/>
      <c r="D51" s="36"/>
      <c r="E51" s="35"/>
      <c r="F51" s="36"/>
      <c r="G51" s="35"/>
      <c r="H51" s="35"/>
      <c r="I51" s="35"/>
      <c r="J51" s="35"/>
      <c r="K51" s="35"/>
      <c r="L51" s="35"/>
      <c r="M51" s="35"/>
      <c r="N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row>
    <row r="52" spans="1:239" s="37" customFormat="1" x14ac:dyDescent="0.2">
      <c r="A52" s="35"/>
      <c r="B52" s="31"/>
      <c r="C52" s="35"/>
      <c r="D52" s="36"/>
      <c r="E52" s="35"/>
      <c r="F52" s="36"/>
      <c r="G52" s="35"/>
      <c r="H52" s="35"/>
      <c r="I52" s="35"/>
      <c r="J52" s="35"/>
      <c r="K52" s="35"/>
      <c r="L52" s="35"/>
      <c r="M52" s="35"/>
      <c r="N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row>
    <row r="53" spans="1:239" s="37" customFormat="1" x14ac:dyDescent="0.2">
      <c r="A53" s="35"/>
      <c r="B53" s="31"/>
      <c r="C53" s="35"/>
      <c r="D53" s="36"/>
      <c r="E53" s="35"/>
      <c r="F53" s="36"/>
      <c r="G53" s="35"/>
      <c r="H53" s="35"/>
      <c r="I53" s="35"/>
      <c r="J53" s="35"/>
      <c r="K53" s="35"/>
      <c r="L53" s="35"/>
      <c r="M53" s="35"/>
      <c r="N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row>
    <row r="54" spans="1:239" s="37" customFormat="1" x14ac:dyDescent="0.2">
      <c r="A54" s="35"/>
      <c r="B54" s="31"/>
      <c r="C54" s="35"/>
      <c r="D54" s="36"/>
      <c r="E54" s="35"/>
      <c r="F54" s="36"/>
      <c r="G54" s="35"/>
      <c r="H54" s="35"/>
      <c r="I54" s="35"/>
      <c r="J54" s="35"/>
      <c r="K54" s="35"/>
      <c r="L54" s="35"/>
      <c r="M54" s="35"/>
      <c r="N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row>
    <row r="55" spans="1:239" s="37" customFormat="1" x14ac:dyDescent="0.2">
      <c r="A55" s="35"/>
      <c r="B55" s="31"/>
      <c r="C55" s="35"/>
      <c r="D55" s="36"/>
      <c r="E55" s="35"/>
      <c r="F55" s="36"/>
      <c r="G55" s="35"/>
      <c r="H55" s="35"/>
      <c r="I55" s="35"/>
      <c r="J55" s="35"/>
      <c r="K55" s="35"/>
      <c r="L55" s="35"/>
      <c r="M55" s="35"/>
      <c r="N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row>
    <row r="56" spans="1:239" s="37" customFormat="1" x14ac:dyDescent="0.2">
      <c r="A56" s="35"/>
      <c r="B56" s="31"/>
      <c r="C56" s="35"/>
      <c r="D56" s="36"/>
      <c r="E56" s="35"/>
      <c r="F56" s="36"/>
      <c r="G56" s="35"/>
      <c r="H56" s="35"/>
      <c r="I56" s="35"/>
      <c r="J56" s="35"/>
      <c r="K56" s="35"/>
      <c r="L56" s="35"/>
      <c r="M56" s="35"/>
      <c r="N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row>
    <row r="57" spans="1:239" s="37" customFormat="1" x14ac:dyDescent="0.2">
      <c r="A57" s="35"/>
      <c r="B57" s="31"/>
      <c r="C57" s="35"/>
      <c r="D57" s="36"/>
      <c r="E57" s="35"/>
      <c r="F57" s="36"/>
      <c r="G57" s="35"/>
      <c r="H57" s="35"/>
      <c r="I57" s="35"/>
      <c r="J57" s="35"/>
      <c r="K57" s="35"/>
      <c r="L57" s="35"/>
      <c r="M57" s="35"/>
      <c r="N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row>
    <row r="58" spans="1:239" s="37" customFormat="1" x14ac:dyDescent="0.2">
      <c r="A58" s="35"/>
      <c r="B58" s="31"/>
      <c r="C58" s="35"/>
      <c r="D58" s="36"/>
      <c r="E58" s="35"/>
      <c r="F58" s="36"/>
      <c r="G58" s="35"/>
      <c r="H58" s="35"/>
      <c r="I58" s="35"/>
      <c r="J58" s="35"/>
      <c r="K58" s="35"/>
      <c r="L58" s="35"/>
      <c r="M58" s="35"/>
      <c r="N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row>
    <row r="59" spans="1:239" s="37" customFormat="1" x14ac:dyDescent="0.2">
      <c r="A59" s="35"/>
      <c r="B59" s="31"/>
      <c r="C59" s="35"/>
      <c r="D59" s="36"/>
      <c r="E59" s="35"/>
      <c r="F59" s="36"/>
      <c r="G59" s="35"/>
      <c r="H59" s="35"/>
      <c r="I59" s="35"/>
      <c r="J59" s="35"/>
      <c r="K59" s="35"/>
      <c r="L59" s="35"/>
      <c r="M59" s="35"/>
      <c r="N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row>
    <row r="60" spans="1:239" s="37" customFormat="1" x14ac:dyDescent="0.2">
      <c r="A60" s="35"/>
      <c r="B60" s="31"/>
      <c r="C60" s="35"/>
      <c r="D60" s="36"/>
      <c r="E60" s="35"/>
      <c r="F60" s="36"/>
      <c r="G60" s="35"/>
      <c r="H60" s="35"/>
      <c r="I60" s="35"/>
      <c r="J60" s="35"/>
      <c r="K60" s="35"/>
      <c r="L60" s="35"/>
      <c r="M60" s="35"/>
      <c r="N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row>
    <row r="61" spans="1:239" s="37" customFormat="1" x14ac:dyDescent="0.2">
      <c r="A61" s="35"/>
      <c r="B61" s="31"/>
      <c r="C61" s="35"/>
      <c r="D61" s="36"/>
      <c r="E61" s="35"/>
      <c r="F61" s="36"/>
      <c r="G61" s="35"/>
      <c r="H61" s="35"/>
      <c r="I61" s="35"/>
      <c r="J61" s="35"/>
      <c r="K61" s="35"/>
      <c r="L61" s="35"/>
      <c r="M61" s="35"/>
      <c r="N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row>
    <row r="62" spans="1:239" s="37" customFormat="1" x14ac:dyDescent="0.2">
      <c r="A62" s="35"/>
      <c r="B62" s="31"/>
      <c r="C62" s="35"/>
      <c r="D62" s="36"/>
      <c r="E62" s="35"/>
      <c r="F62" s="36"/>
      <c r="G62" s="35"/>
      <c r="H62" s="35"/>
      <c r="I62" s="35"/>
      <c r="J62" s="35"/>
      <c r="K62" s="35"/>
      <c r="L62" s="35"/>
      <c r="M62" s="35"/>
      <c r="N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row>
    <row r="63" spans="1:239" s="37" customFormat="1" x14ac:dyDescent="0.2">
      <c r="A63" s="35"/>
      <c r="B63" s="31"/>
      <c r="C63" s="35"/>
      <c r="D63" s="36"/>
      <c r="E63" s="35"/>
      <c r="F63" s="36"/>
      <c r="G63" s="35"/>
      <c r="H63" s="35"/>
      <c r="I63" s="35"/>
      <c r="J63" s="35"/>
      <c r="K63" s="35"/>
      <c r="L63" s="35"/>
      <c r="M63" s="35"/>
      <c r="N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row>
  </sheetData>
  <mergeCells count="313">
    <mergeCell ref="FT31:FW31"/>
    <mergeCell ref="FS33:FW33"/>
    <mergeCell ref="FS34:FW34"/>
    <mergeCell ref="FS41:FW41"/>
    <mergeCell ref="FS43:FW43"/>
    <mergeCell ref="GC41:GG41"/>
    <mergeCell ref="GC1:GG1"/>
    <mergeCell ref="FX33:GB33"/>
    <mergeCell ref="GH41:GL41"/>
    <mergeCell ref="GH1:GL1"/>
    <mergeCell ref="GM41:GQ41"/>
    <mergeCell ref="GC43:GG43"/>
    <mergeCell ref="GH43:GL43"/>
    <mergeCell ref="GM43:GQ43"/>
    <mergeCell ref="GD31:GG31"/>
    <mergeCell ref="GI31:GL31"/>
    <mergeCell ref="GN31:GQ31"/>
    <mergeCell ref="GC33:GG33"/>
    <mergeCell ref="GH33:GL33"/>
    <mergeCell ref="GM33:GQ33"/>
    <mergeCell ref="GC34:GG34"/>
    <mergeCell ref="GH34:GL34"/>
    <mergeCell ref="GM34:GQ34"/>
    <mergeCell ref="GM1:GQ1"/>
    <mergeCell ref="GC2:GG2"/>
    <mergeCell ref="GH2:GL2"/>
    <mergeCell ref="GM2:GQ2"/>
    <mergeCell ref="GC3:GG3"/>
    <mergeCell ref="GH3:GL3"/>
    <mergeCell ref="GM3:GQ3"/>
    <mergeCell ref="FN1:FR1"/>
    <mergeCell ref="FN2:FR2"/>
    <mergeCell ref="FN3:FR3"/>
    <mergeCell ref="FX3:GB3"/>
    <mergeCell ref="FX1:GB1"/>
    <mergeCell ref="FX2:GB2"/>
    <mergeCell ref="FS1:FW1"/>
    <mergeCell ref="FS2:FW2"/>
    <mergeCell ref="FS3:FW3"/>
    <mergeCell ref="EA31:ED31"/>
    <mergeCell ref="EF31:EI31"/>
    <mergeCell ref="DU43:DY43"/>
    <mergeCell ref="EJ43:EN43"/>
    <mergeCell ref="ET43:EX43"/>
    <mergeCell ref="EY43:FC43"/>
    <mergeCell ref="FJ31:FM31"/>
    <mergeCell ref="FX34:GB34"/>
    <mergeCell ref="FX43:GB43"/>
    <mergeCell ref="FI43:FM43"/>
    <mergeCell ref="FY31:GB31"/>
    <mergeCell ref="FN34:FR34"/>
    <mergeCell ref="FN41:FR41"/>
    <mergeCell ref="FN43:FR43"/>
    <mergeCell ref="FD41:FH41"/>
    <mergeCell ref="FD34:FH34"/>
    <mergeCell ref="FO31:FR31"/>
    <mergeCell ref="FE31:FH31"/>
    <mergeCell ref="FN33:FR33"/>
    <mergeCell ref="FX41:GB41"/>
    <mergeCell ref="FD33:FH33"/>
    <mergeCell ref="FD43:FH43"/>
    <mergeCell ref="FI41:FM41"/>
    <mergeCell ref="FI34:FM34"/>
    <mergeCell ref="DP33:DT33"/>
    <mergeCell ref="EJ34:EN34"/>
    <mergeCell ref="EJ33:EN33"/>
    <mergeCell ref="EY33:FC33"/>
    <mergeCell ref="EO33:ES33"/>
    <mergeCell ref="DP43:DT43"/>
    <mergeCell ref="DU41:DY41"/>
    <mergeCell ref="DP41:DT41"/>
    <mergeCell ref="EO41:ES41"/>
    <mergeCell ref="EO43:ES43"/>
    <mergeCell ref="DZ41:ED41"/>
    <mergeCell ref="ET41:EX41"/>
    <mergeCell ref="DP34:DT34"/>
    <mergeCell ref="EJ41:EN41"/>
    <mergeCell ref="ET34:EX34"/>
    <mergeCell ref="DU34:DY34"/>
    <mergeCell ref="DZ43:ED43"/>
    <mergeCell ref="EY34:FC34"/>
    <mergeCell ref="FI33:FM33"/>
    <mergeCell ref="DZ34:ED34"/>
    <mergeCell ref="EE34:EI34"/>
    <mergeCell ref="EE43:EI43"/>
    <mergeCell ref="EY41:FC41"/>
    <mergeCell ref="EE41:EI41"/>
    <mergeCell ref="EO34:ES34"/>
    <mergeCell ref="DZ33:ED33"/>
    <mergeCell ref="EE33:EI33"/>
    <mergeCell ref="ET33:EX33"/>
    <mergeCell ref="BR47:BT47"/>
    <mergeCell ref="BU47:BY47"/>
    <mergeCell ref="BZ47:CD47"/>
    <mergeCell ref="CB43:CF43"/>
    <mergeCell ref="BW41:CA41"/>
    <mergeCell ref="CG34:CK34"/>
    <mergeCell ref="CL34:CP34"/>
    <mergeCell ref="CG41:CK41"/>
    <mergeCell ref="DP45:DT45"/>
    <mergeCell ref="BR41:BV41"/>
    <mergeCell ref="CB41:CF41"/>
    <mergeCell ref="CL43:CP43"/>
    <mergeCell ref="CL41:CP41"/>
    <mergeCell ref="CQ43:CU43"/>
    <mergeCell ref="DA43:DE43"/>
    <mergeCell ref="DK41:DO41"/>
    <mergeCell ref="CV34:CZ34"/>
    <mergeCell ref="CQ41:CU41"/>
    <mergeCell ref="CV43:CZ43"/>
    <mergeCell ref="DF43:DJ43"/>
    <mergeCell ref="DK43:DO43"/>
    <mergeCell ref="DL31:DO31"/>
    <mergeCell ref="DB31:DE31"/>
    <mergeCell ref="DA3:DE3"/>
    <mergeCell ref="DK2:DO2"/>
    <mergeCell ref="DA2:DE2"/>
    <mergeCell ref="DF3:DJ3"/>
    <mergeCell ref="DA34:DE34"/>
    <mergeCell ref="DA33:DE33"/>
    <mergeCell ref="DF33:DJ33"/>
    <mergeCell ref="DK33:DO33"/>
    <mergeCell ref="AS34:AW34"/>
    <mergeCell ref="BW34:CA34"/>
    <mergeCell ref="CV33:CZ33"/>
    <mergeCell ref="CQ3:CU3"/>
    <mergeCell ref="CQ2:CU2"/>
    <mergeCell ref="CV2:CZ2"/>
    <mergeCell ref="O43:S43"/>
    <mergeCell ref="T43:X43"/>
    <mergeCell ref="Y43:AC43"/>
    <mergeCell ref="AD43:AH43"/>
    <mergeCell ref="AI43:AM43"/>
    <mergeCell ref="AN43:AR43"/>
    <mergeCell ref="AS43:AW43"/>
    <mergeCell ref="Y41:AC41"/>
    <mergeCell ref="BC41:BG41"/>
    <mergeCell ref="AX41:BB41"/>
    <mergeCell ref="AS41:AW41"/>
    <mergeCell ref="T41:X41"/>
    <mergeCell ref="CQ34:CU34"/>
    <mergeCell ref="CQ33:CU33"/>
    <mergeCell ref="BH33:BL33"/>
    <mergeCell ref="AS33:AW33"/>
    <mergeCell ref="CB33:CF33"/>
    <mergeCell ref="BC34:BG34"/>
    <mergeCell ref="AI41:AM41"/>
    <mergeCell ref="AN33:AR33"/>
    <mergeCell ref="AN34:AR34"/>
    <mergeCell ref="AI33:AM33"/>
    <mergeCell ref="AI34:AM34"/>
    <mergeCell ref="AN41:AR41"/>
    <mergeCell ref="AE31:AH31"/>
    <mergeCell ref="AD33:AH33"/>
    <mergeCell ref="AD34:AH34"/>
    <mergeCell ref="Y34:AC34"/>
    <mergeCell ref="Z31:AC31"/>
    <mergeCell ref="AD41:AH41"/>
    <mergeCell ref="Y33:AC33"/>
    <mergeCell ref="A2:A4"/>
    <mergeCell ref="N2:N4"/>
    <mergeCell ref="B2:B4"/>
    <mergeCell ref="I2:I4"/>
    <mergeCell ref="D2:D4"/>
    <mergeCell ref="M2:M4"/>
    <mergeCell ref="K2:K4"/>
    <mergeCell ref="H2:H4"/>
    <mergeCell ref="E2:E4"/>
    <mergeCell ref="J2:J4"/>
    <mergeCell ref="C2:C4"/>
    <mergeCell ref="G2:G4"/>
    <mergeCell ref="L2:L4"/>
    <mergeCell ref="F2:F4"/>
    <mergeCell ref="P31:S31"/>
    <mergeCell ref="O34:S34"/>
    <mergeCell ref="O41:S41"/>
    <mergeCell ref="T34:X34"/>
    <mergeCell ref="O3:S3"/>
    <mergeCell ref="T3:X3"/>
    <mergeCell ref="Y3:AC3"/>
    <mergeCell ref="AD3:AH3"/>
    <mergeCell ref="AI3:AM3"/>
    <mergeCell ref="Y2:AC2"/>
    <mergeCell ref="U31:X31"/>
    <mergeCell ref="AJ31:AM31"/>
    <mergeCell ref="AI1:AM1"/>
    <mergeCell ref="AI2:AM2"/>
    <mergeCell ref="O1:S1"/>
    <mergeCell ref="T1:X1"/>
    <mergeCell ref="Y1:AC1"/>
    <mergeCell ref="O2:S2"/>
    <mergeCell ref="AD1:AH1"/>
    <mergeCell ref="T2:X2"/>
    <mergeCell ref="AD2:AH2"/>
    <mergeCell ref="AN3:AR3"/>
    <mergeCell ref="AO31:AR31"/>
    <mergeCell ref="AN2:AR2"/>
    <mergeCell ref="AS2:AW2"/>
    <mergeCell ref="BH2:BL2"/>
    <mergeCell ref="AS1:AW1"/>
    <mergeCell ref="AX1:BB1"/>
    <mergeCell ref="BW1:CA1"/>
    <mergeCell ref="BM1:BQ1"/>
    <mergeCell ref="AN1:AR1"/>
    <mergeCell ref="AS3:AW3"/>
    <mergeCell ref="BH3:BL3"/>
    <mergeCell ref="AT31:AW31"/>
    <mergeCell ref="AY31:BB31"/>
    <mergeCell ref="BS31:BV31"/>
    <mergeCell ref="BI31:BL31"/>
    <mergeCell ref="BR3:BV3"/>
    <mergeCell ref="BR2:BV2"/>
    <mergeCell ref="CV1:CZ1"/>
    <mergeCell ref="CB1:CF1"/>
    <mergeCell ref="CL1:CP1"/>
    <mergeCell ref="BC1:BG1"/>
    <mergeCell ref="BR1:BV1"/>
    <mergeCell ref="BH1:BL1"/>
    <mergeCell ref="CQ1:CU1"/>
    <mergeCell ref="EY3:FC3"/>
    <mergeCell ref="EO3:ES3"/>
    <mergeCell ref="DZ2:ED2"/>
    <mergeCell ref="EE2:EI2"/>
    <mergeCell ref="DZ3:ED3"/>
    <mergeCell ref="BC2:BG2"/>
    <mergeCell ref="BC3:BG3"/>
    <mergeCell ref="EO1:ES1"/>
    <mergeCell ref="DP3:DT3"/>
    <mergeCell ref="DP2:DT2"/>
    <mergeCell ref="CL2:CP2"/>
    <mergeCell ref="CL3:CP3"/>
    <mergeCell ref="CG1:CK1"/>
    <mergeCell ref="CG3:CK3"/>
    <mergeCell ref="DK3:DO3"/>
    <mergeCell ref="CV3:CZ3"/>
    <mergeCell ref="DF2:DJ2"/>
    <mergeCell ref="FI3:FM3"/>
    <mergeCell ref="DP1:DT1"/>
    <mergeCell ref="ET3:EX3"/>
    <mergeCell ref="BX31:CA31"/>
    <mergeCell ref="CG2:CK2"/>
    <mergeCell ref="CR31:CU31"/>
    <mergeCell ref="DK1:DO1"/>
    <mergeCell ref="DF1:DJ1"/>
    <mergeCell ref="DG31:DJ31"/>
    <mergeCell ref="DA1:DE1"/>
    <mergeCell ref="EZ31:FC31"/>
    <mergeCell ref="DZ1:ED1"/>
    <mergeCell ref="EY2:FC2"/>
    <mergeCell ref="FI1:FM1"/>
    <mergeCell ref="EY1:FC1"/>
    <mergeCell ref="EJ1:EN1"/>
    <mergeCell ref="ET1:EX1"/>
    <mergeCell ref="FD1:FH1"/>
    <mergeCell ref="DU1:DY1"/>
    <mergeCell ref="DU3:DY3"/>
    <mergeCell ref="DU2:DY2"/>
    <mergeCell ref="EE1:EI1"/>
    <mergeCell ref="EE3:EI3"/>
    <mergeCell ref="FI2:FM2"/>
    <mergeCell ref="FD2:FH2"/>
    <mergeCell ref="ET2:EX2"/>
    <mergeCell ref="EJ2:EN2"/>
    <mergeCell ref="EK31:EN31"/>
    <mergeCell ref="EP31:ES31"/>
    <mergeCell ref="FD3:FH3"/>
    <mergeCell ref="EJ3:EN3"/>
    <mergeCell ref="EU31:EX31"/>
    <mergeCell ref="EO2:ES2"/>
    <mergeCell ref="DQ31:DT31"/>
    <mergeCell ref="BM2:BQ2"/>
    <mergeCell ref="BM3:BQ3"/>
    <mergeCell ref="BN31:BQ31"/>
    <mergeCell ref="DU33:DY33"/>
    <mergeCell ref="BM41:BQ41"/>
    <mergeCell ref="BM43:BQ43"/>
    <mergeCell ref="BC33:BG33"/>
    <mergeCell ref="BR33:BV33"/>
    <mergeCell ref="DV31:DY31"/>
    <mergeCell ref="CM31:CP31"/>
    <mergeCell ref="CH31:CK31"/>
    <mergeCell ref="CG43:CK43"/>
    <mergeCell ref="BR34:BV34"/>
    <mergeCell ref="BH34:BL34"/>
    <mergeCell ref="BM34:BQ34"/>
    <mergeCell ref="CG33:CK33"/>
    <mergeCell ref="CL33:CP33"/>
    <mergeCell ref="DA41:DE41"/>
    <mergeCell ref="DF41:DJ41"/>
    <mergeCell ref="CV41:CZ41"/>
    <mergeCell ref="CW31:CZ31"/>
    <mergeCell ref="DK34:DO34"/>
    <mergeCell ref="DF34:DJ34"/>
    <mergeCell ref="AX45:BB45"/>
    <mergeCell ref="CB45:CF45"/>
    <mergeCell ref="CB2:CF2"/>
    <mergeCell ref="CC31:CF31"/>
    <mergeCell ref="CB3:CF3"/>
    <mergeCell ref="BW3:CA3"/>
    <mergeCell ref="AX2:BB2"/>
    <mergeCell ref="BW2:CA2"/>
    <mergeCell ref="AX33:BB33"/>
    <mergeCell ref="BW43:CA43"/>
    <mergeCell ref="AX43:BB43"/>
    <mergeCell ref="BH43:BL43"/>
    <mergeCell ref="BR43:BV43"/>
    <mergeCell ref="AX34:BB34"/>
    <mergeCell ref="AX3:BB3"/>
    <mergeCell ref="CB34:CF34"/>
    <mergeCell ref="BH41:BL41"/>
    <mergeCell ref="BC43:BG43"/>
    <mergeCell ref="BW33:CA33"/>
    <mergeCell ref="BD31:BG31"/>
  </mergeCells>
  <phoneticPr fontId="0" type="noConversion"/>
  <conditionalFormatting sqref="A5 A25:A28 A19 A12:A16 C11:C16 F11:F16 F18:F23 C18:C23 C5:C9 C25:C28 F25:F28 F30 C30 F7:F9 E7:E30 J30 J18:J28 J7:J16 E5:N6 G7:I30 K7:N30">
    <cfRule type="cellIs" dxfId="60" priority="175" stopIfTrue="1" operator="equal">
      <formula>0</formula>
    </cfRule>
  </conditionalFormatting>
  <conditionalFormatting sqref="O11:S11 AG11:AH11 AL11:AM11 AQ11:AR11 AV11:AW11 BA11:BB11 Z11:AC11 U11:X11 BF19:BG23 BC19:BE24 O19:S23 AG19:AH23 AL19:AM23 AQ19:AR23 AV19:AW23 BA19:BB23 Z19:AC23 U19:X23 AD19:AF24 AI19:AK24 AN19:AP24 AS19:AU24 AX19:AZ24 Y19:Y24 AG9:AH9 AL9:AM9 AQ9:AR9 AV9:AW9 BA9:BB9 BF9:BG9 BK9:BL9 BU9:BV9 BZ9:CA9 CE9:CF9 CJ9:CK9 CO9:CP9 CT9:CU9 CY9:CZ9 DD9:DE9 DI9:DJ9 DN9:DO9 DS9:DT9 DX9:DY9 EC9:ED9 EH9:EI9 EM9:EN9 ER9:ES9 EW9:EX9 FB9:FC9 FG9:FH9 FL9:FM9 FQ9:FR9 GA9:GB9 O9:S9 Z9:AC9 U9:X9 AD9:AF11 AI9:AK11 AN9:AP11 AS9:AU11 AX9:AZ11 BC9:BE11 Y9:Y11 T9:T11 O18:BG18 O12:BE16 BF11:BG16 BK11:BL16 BU11:BV16 BZ11:CA16 CE11:CF16 CJ11:CK16 CO11:CP16 CT11:CU16 CY11:CZ16 DD11:DE16 DI11:DJ16 DN11:DO16 DS11:DT16 DX11:DY16 EC11:ED16 EH11:EI16 EM11:EN16 ER11:ES16 EW11:EX16 FB11:FC16 FG11:FH16 FL11:FM16 FQ11:FR16 GA11:GB16 FX9:FZ16 FN9:FP16 FI9:FK16 FD9:FF16 EY9:FA16 ET9:EV16 EO9:EQ16 EJ9:EL16 EE9:EG16 DZ9:EB16 DP9:DR16 DK9:DM16 DF9:DH16 DA9:DC16 CV9:CX16 CQ9:CS16 CL9:CN16 CG9:CI16 CB9:CD16 BW9:BY16 BR9:BT16 BH9:BJ16 BH18:BJ24 BR18:BT24 BW18:BY24 CB18:CD24 CG18:CI24 CL18:CN24 CQ18:CS24 CV18:CX24 DA18:DC24 DF18:DH24 DK18:DM24 DP18:DR24 DU18:DW24 DZ18:EB24 EE18:EG24 EJ18:EL24 EO18:EQ24 ET18:EV24 EY18:FA24 FD18:FF24 FI18:FK24 FN18:FP24 FX18:FZ24 GA18:GB23 FQ18:FR23 FL18:FM23 FG18:FH23 FB18:FC23 EW18:EX23 ER18:ES23 EM18:EN23 EH18:EI23 EC18:ED23 DX18:DY23 DS18:DT23 DN18:DO23 DI18:DJ23 DD18:DE23 CY18:CZ23 CT18:CU23 CO18:CP23 CJ18:CK23 CE18:CF23 BZ18:CA23 BU18:BV23 BK18:BL23 DU9:DW16 O5:BL8 O25:S28 T19:T28 BR17:FR17 O30:FR30 BR5:FR8 FX5:GB8 FX30:GB30 FX17:GB17 U25:FR28 FX25:GB28">
    <cfRule type="cellIs" dxfId="59" priority="132" stopIfTrue="1" operator="equal">
      <formula>"E"</formula>
    </cfRule>
    <cfRule type="cellIs" dxfId="58" priority="133" operator="equal">
      <formula>"A"</formula>
    </cfRule>
  </conditionalFormatting>
  <conditionalFormatting sqref="C10 F10">
    <cfRule type="cellIs" dxfId="57" priority="110" stopIfTrue="1" operator="equal">
      <formula>0</formula>
    </cfRule>
  </conditionalFormatting>
  <conditionalFormatting sqref="O10:S10 AG10:AH10 AL10:AM10 AQ10:AR10 AV10:AW10 BA10:BB10 BF10:BG10 BK10:BL10 BU10:BV10 BZ10:CA10 CE10:CF10 CJ10:CK10 CO10:CP10 CT10:CU10 CY10:CZ10 DD10:DE10 DI10:DJ10 DN10:DO10 DS10:DT10 DX10:DY10 EC10:ED10 EH10:EI10 EM10:EN10 ER10:ES10 EW10:EX10 FB10:FC10 FG10:FH10 FL10:FM10 FQ10:FR10 GA10:GB10 Z10:AC10 U10:X10">
    <cfRule type="cellIs" dxfId="56" priority="108" stopIfTrue="1" operator="equal">
      <formula>"E"</formula>
    </cfRule>
    <cfRule type="cellIs" dxfId="55" priority="109" operator="equal">
      <formula>"A"</formula>
    </cfRule>
  </conditionalFormatting>
  <conditionalFormatting sqref="F24 C24">
    <cfRule type="cellIs" dxfId="54" priority="105" stopIfTrue="1" operator="equal">
      <formula>0</formula>
    </cfRule>
  </conditionalFormatting>
  <conditionalFormatting sqref="O24:S24 AG24:AH24 AL24:AM24 AQ24:AR24 AV24:AW24 BA24:BB24 BF24:BG24 BK24:BL24 BU24:BV24 BZ24:CA24 CE24:CF24 CJ24:CK24 CO24:CP24 CT24:CU24 CY24:CZ24 DD24:DE24 DI24:DJ24 DN24:DO24 DS24:DT24 DX24:DY24 EC24:ED24 EH24:EI24 EM24:EN24 ER24:ES24 EW24:EX24 FB24:FC24 FG24:FH24 FL24:FM24 FQ24:FR24 GA24:GB24 Z24:AC24 U24:X24">
    <cfRule type="cellIs" dxfId="53" priority="103" stopIfTrue="1" operator="equal">
      <formula>"E"</formula>
    </cfRule>
    <cfRule type="cellIs" dxfId="52" priority="104" operator="equal">
      <formula>"A"</formula>
    </cfRule>
  </conditionalFormatting>
  <conditionalFormatting sqref="A21:A23 A11 A6:A9">
    <cfRule type="cellIs" dxfId="51" priority="46" stopIfTrue="1" operator="equal">
      <formula>0</formula>
    </cfRule>
  </conditionalFormatting>
  <conditionalFormatting sqref="A30">
    <cfRule type="cellIs" dxfId="50" priority="45" stopIfTrue="1" operator="equal">
      <formula>0</formula>
    </cfRule>
  </conditionalFormatting>
  <conditionalFormatting sqref="A10">
    <cfRule type="cellIs" dxfId="49" priority="44" stopIfTrue="1" operator="equal">
      <formula>0</formula>
    </cfRule>
  </conditionalFormatting>
  <conditionalFormatting sqref="A24">
    <cfRule type="cellIs" dxfId="48" priority="43" stopIfTrue="1" operator="equal">
      <formula>0</formula>
    </cfRule>
  </conditionalFormatting>
  <conditionalFormatting sqref="A18">
    <cfRule type="cellIs" dxfId="47" priority="42" stopIfTrue="1" operator="equal">
      <formula>0</formula>
    </cfRule>
  </conditionalFormatting>
  <conditionalFormatting sqref="A20">
    <cfRule type="cellIs" dxfId="46" priority="41" stopIfTrue="1" operator="equal">
      <formula>0</formula>
    </cfRule>
  </conditionalFormatting>
  <conditionalFormatting sqref="BP9:BQ9 BP11:BQ16 BM9:BO16 BM18:BO24 BP18:BQ23 BM5:BQ8">
    <cfRule type="cellIs" dxfId="45" priority="38" stopIfTrue="1" operator="equal">
      <formula>"E"</formula>
    </cfRule>
    <cfRule type="cellIs" dxfId="44" priority="39" operator="equal">
      <formula>"A"</formula>
    </cfRule>
  </conditionalFormatting>
  <conditionalFormatting sqref="BP10:BQ10">
    <cfRule type="cellIs" dxfId="43" priority="36" stopIfTrue="1" operator="equal">
      <formula>"E"</formula>
    </cfRule>
    <cfRule type="cellIs" dxfId="42" priority="37" operator="equal">
      <formula>"A"</formula>
    </cfRule>
  </conditionalFormatting>
  <conditionalFormatting sqref="BP24:BQ24">
    <cfRule type="cellIs" dxfId="41" priority="34" stopIfTrue="1" operator="equal">
      <formula>"E"</formula>
    </cfRule>
    <cfRule type="cellIs" dxfId="40" priority="35" operator="equal">
      <formula>"A"</formula>
    </cfRule>
  </conditionalFormatting>
  <conditionalFormatting sqref="BM17:BQ17">
    <cfRule type="cellIs" dxfId="39" priority="29" stopIfTrue="1" operator="equal">
      <formula>"E"</formula>
    </cfRule>
    <cfRule type="cellIs" dxfId="38" priority="30" operator="equal">
      <formula>"A"</formula>
    </cfRule>
  </conditionalFormatting>
  <conditionalFormatting sqref="A17 C17 F17 J17">
    <cfRule type="cellIs" dxfId="37" priority="33" stopIfTrue="1" operator="equal">
      <formula>0</formula>
    </cfRule>
  </conditionalFormatting>
  <conditionalFormatting sqref="O17:BL17">
    <cfRule type="cellIs" dxfId="36" priority="31" stopIfTrue="1" operator="equal">
      <formula>"E"</formula>
    </cfRule>
    <cfRule type="cellIs" dxfId="35" priority="32" operator="equal">
      <formula>"A"</formula>
    </cfRule>
  </conditionalFormatting>
  <conditionalFormatting sqref="BR29:FR29 FX29:GB29">
    <cfRule type="cellIs" dxfId="34" priority="22" stopIfTrue="1" operator="equal">
      <formula>"E"</formula>
    </cfRule>
    <cfRule type="cellIs" dxfId="33" priority="23" operator="equal">
      <formula>"A"</formula>
    </cfRule>
  </conditionalFormatting>
  <conditionalFormatting sqref="C29 A29 F29 J29">
    <cfRule type="cellIs" dxfId="32" priority="21" stopIfTrue="1" operator="equal">
      <formula>0</formula>
    </cfRule>
  </conditionalFormatting>
  <conditionalFormatting sqref="O29:BL29">
    <cfRule type="cellIs" dxfId="31" priority="19" stopIfTrue="1" operator="equal">
      <formula>"E"</formula>
    </cfRule>
    <cfRule type="cellIs" dxfId="30" priority="20" operator="equal">
      <formula>"A"</formula>
    </cfRule>
  </conditionalFormatting>
  <conditionalFormatting sqref="BM29:BQ29">
    <cfRule type="cellIs" dxfId="29" priority="17" stopIfTrue="1" operator="equal">
      <formula>"E"</formula>
    </cfRule>
    <cfRule type="cellIs" dxfId="28" priority="18" operator="equal">
      <formula>"A"</formula>
    </cfRule>
  </conditionalFormatting>
  <conditionalFormatting sqref="GF9:GG9 GK9:GL9 GP9:GQ9 GF11:GG16 GK11:GL16 GP11:GQ16 GM9:GO16 GH9:GJ16 GC9:GE16 GC18:GE24 GH18:GJ24 GM18:GO24 GP18:GQ23 GK18:GL23 GF18:GG23 GC17:GQ17 GC25:GQ28 GC30:GQ30 GC5:GQ8">
    <cfRule type="cellIs" dxfId="27" priority="15" stopIfTrue="1" operator="equal">
      <formula>"E"</formula>
    </cfRule>
    <cfRule type="cellIs" dxfId="26" priority="16" operator="equal">
      <formula>"A"</formula>
    </cfRule>
  </conditionalFormatting>
  <conditionalFormatting sqref="GF10:GG10 GK10:GL10 GP10:GQ10">
    <cfRule type="cellIs" dxfId="25" priority="13" stopIfTrue="1" operator="equal">
      <formula>"E"</formula>
    </cfRule>
    <cfRule type="cellIs" dxfId="24" priority="14" operator="equal">
      <formula>"A"</formula>
    </cfRule>
  </conditionalFormatting>
  <conditionalFormatting sqref="GF24:GG24 GK24:GL24 GP24:GQ24">
    <cfRule type="cellIs" dxfId="23" priority="11" stopIfTrue="1" operator="equal">
      <formula>"E"</formula>
    </cfRule>
    <cfRule type="cellIs" dxfId="22" priority="12" operator="equal">
      <formula>"A"</formula>
    </cfRule>
  </conditionalFormatting>
  <conditionalFormatting sqref="GC29:GQ29">
    <cfRule type="cellIs" dxfId="21" priority="9" stopIfTrue="1" operator="equal">
      <formula>"E"</formula>
    </cfRule>
    <cfRule type="cellIs" dxfId="20" priority="10" operator="equal">
      <formula>"A"</formula>
    </cfRule>
  </conditionalFormatting>
  <conditionalFormatting sqref="FV9:FW9 FV11:FW16 FT9:FU16 FT18:FU24 FV18:FW23 FT17:FW17 FT25:FW28 FT30:FW30 FS5:FW5 FT6:FW8 FS6:FS30">
    <cfRule type="cellIs" dxfId="19" priority="7" stopIfTrue="1" operator="equal">
      <formula>"E"</formula>
    </cfRule>
    <cfRule type="cellIs" dxfId="18" priority="8" operator="equal">
      <formula>"A"</formula>
    </cfRule>
  </conditionalFormatting>
  <conditionalFormatting sqref="FV10:FW10">
    <cfRule type="cellIs" dxfId="17" priority="5" stopIfTrue="1" operator="equal">
      <formula>"E"</formula>
    </cfRule>
    <cfRule type="cellIs" dxfId="16" priority="6" operator="equal">
      <formula>"A"</formula>
    </cfRule>
  </conditionalFormatting>
  <conditionalFormatting sqref="FV24:FW24">
    <cfRule type="cellIs" dxfId="15" priority="3" stopIfTrue="1" operator="equal">
      <formula>"E"</formula>
    </cfRule>
    <cfRule type="cellIs" dxfId="14" priority="4" operator="equal">
      <formula>"A"</formula>
    </cfRule>
  </conditionalFormatting>
  <conditionalFormatting sqref="FT29:FW29">
    <cfRule type="cellIs" dxfId="13" priority="1" stopIfTrue="1" operator="equal">
      <formula>"E"</formula>
    </cfRule>
    <cfRule type="cellIs" dxfId="12" priority="2" operator="equal">
      <formula>"A"</formula>
    </cfRule>
  </conditionalFormatting>
  <printOptions horizontalCentered="1" verticalCentered="1"/>
  <pageMargins left="0.25" right="0.25" top="0.75" bottom="0.75" header="0.3" footer="0.3"/>
  <pageSetup paperSize="9" scale="85" orientation="portrait" horizontalDpi="4294967294" verticalDpi="4294967294" r:id="rId1"/>
  <headerFooter alignWithMargins="0"/>
  <colBreaks count="1" manualBreakCount="1">
    <brk id="29" min="1" max="40" man="1"/>
  </colBreaks>
  <webPublishItems count="1">
    <webPublishItem id="14673" divId="SUTURA COMPLETO PER WEB_14673" sourceType="sheet" destinationFile="E:\PS Sutura\sito nuovo\voti.htm"/>
  </webPublishItem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8"/>
  <sheetViews>
    <sheetView topLeftCell="A46" zoomScale="80" zoomScaleNormal="80" workbookViewId="0">
      <selection activeCell="L19" sqref="L19"/>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44" t="s">
        <v>451</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6" ht="13.5" x14ac:dyDescent="0.2">
      <c r="J33" s="48"/>
      <c r="K33" s="46" t="s">
        <v>1</v>
      </c>
      <c r="L33" s="77"/>
    </row>
    <row r="34" spans="10:16" x14ac:dyDescent="0.2">
      <c r="J34" s="235"/>
      <c r="K34" s="236"/>
      <c r="L34" s="237"/>
      <c r="M34" t="s">
        <v>181</v>
      </c>
      <c r="N34" t="s">
        <v>87</v>
      </c>
      <c r="O34" t="s">
        <v>105</v>
      </c>
    </row>
    <row r="35" spans="10:16" x14ac:dyDescent="0.2">
      <c r="J35" s="238"/>
      <c r="K35" s="239"/>
      <c r="L35" s="240"/>
      <c r="N35" t="s">
        <v>270</v>
      </c>
      <c r="O35" t="s">
        <v>223</v>
      </c>
      <c r="P35" t="s">
        <v>91</v>
      </c>
    </row>
    <row r="36" spans="10:16" x14ac:dyDescent="0.2">
      <c r="J36" s="238"/>
      <c r="K36" s="239"/>
      <c r="L36" s="240"/>
    </row>
    <row r="37" spans="10:16" x14ac:dyDescent="0.2">
      <c r="J37" s="238"/>
      <c r="K37" s="239"/>
      <c r="L37" s="240"/>
      <c r="O37" t="s">
        <v>393</v>
      </c>
    </row>
    <row r="38" spans="10:16" x14ac:dyDescent="0.2">
      <c r="J38" s="238"/>
      <c r="K38" s="239"/>
      <c r="L38" s="240"/>
    </row>
    <row r="39" spans="10:16" x14ac:dyDescent="0.2">
      <c r="J39" s="238"/>
      <c r="K39" s="239"/>
      <c r="L39" s="240"/>
      <c r="N39" t="s">
        <v>94</v>
      </c>
      <c r="O39" t="s">
        <v>183</v>
      </c>
      <c r="P39" t="s">
        <v>93</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c r="M43" t="s">
        <v>223</v>
      </c>
      <c r="N43" t="s">
        <v>87</v>
      </c>
      <c r="O43" t="s">
        <v>105</v>
      </c>
    </row>
    <row r="44" spans="10:16" x14ac:dyDescent="0.2">
      <c r="J44" s="238"/>
      <c r="K44" s="239"/>
      <c r="L44" s="240"/>
      <c r="N44" t="s">
        <v>270</v>
      </c>
      <c r="O44" t="s">
        <v>393</v>
      </c>
      <c r="P44" t="s">
        <v>91</v>
      </c>
    </row>
    <row r="45" spans="10:16" x14ac:dyDescent="0.2">
      <c r="J45" s="238"/>
      <c r="K45" s="239"/>
      <c r="L45" s="240"/>
    </row>
    <row r="46" spans="10:16" x14ac:dyDescent="0.2">
      <c r="J46" s="241"/>
      <c r="K46" s="242"/>
      <c r="L46" s="243"/>
      <c r="O46" t="s">
        <v>181</v>
      </c>
    </row>
    <row r="47" spans="10:16" x14ac:dyDescent="0.2">
      <c r="J47" s="235"/>
      <c r="K47" s="236"/>
      <c r="L47" s="237"/>
    </row>
    <row r="48" spans="10:16" x14ac:dyDescent="0.2">
      <c r="J48" s="238"/>
      <c r="K48" s="239"/>
      <c r="L48" s="240"/>
      <c r="N48" t="s">
        <v>94</v>
      </c>
      <c r="O48" t="s">
        <v>183</v>
      </c>
      <c r="P48" t="s">
        <v>93</v>
      </c>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honeticPr fontId="18" type="noConversion"/>
  <pageMargins left="0.7" right="0.7" top="0.75" bottom="0.75" header="0.3" footer="0.3"/>
  <pageSetup paperSize="9" scale="81" orientation="portrait" r:id="rId1"/>
  <rowBreaks count="1" manualBreakCount="1">
    <brk id="64" max="16383" man="1"/>
  </rowBreaks>
  <colBreaks count="1" manualBreakCount="1">
    <brk id="9" max="12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8"/>
  <sheetViews>
    <sheetView topLeftCell="D1" zoomScaleNormal="100" workbookViewId="0">
      <selection activeCell="J1" sqref="J1:P1048576"/>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44" t="s">
        <v>232</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6" ht="13.5" x14ac:dyDescent="0.2">
      <c r="J33" s="48"/>
      <c r="K33" s="46" t="s">
        <v>1</v>
      </c>
      <c r="L33" s="77"/>
    </row>
    <row r="34" spans="10:16" x14ac:dyDescent="0.2">
      <c r="J34" s="235"/>
      <c r="K34" s="236"/>
      <c r="L34" s="237"/>
      <c r="M34" t="s">
        <v>181</v>
      </c>
      <c r="N34" t="s">
        <v>87</v>
      </c>
      <c r="O34" t="s">
        <v>105</v>
      </c>
    </row>
    <row r="35" spans="10:16" x14ac:dyDescent="0.2">
      <c r="J35" s="238"/>
      <c r="K35" s="239"/>
      <c r="L35" s="240"/>
      <c r="N35" t="s">
        <v>393</v>
      </c>
      <c r="O35" t="s">
        <v>223</v>
      </c>
      <c r="P35" t="s">
        <v>91</v>
      </c>
    </row>
    <row r="36" spans="10:16" x14ac:dyDescent="0.2">
      <c r="J36" s="238"/>
      <c r="K36" s="239"/>
      <c r="L36" s="240"/>
    </row>
    <row r="37" spans="10:16" x14ac:dyDescent="0.2">
      <c r="J37" s="238"/>
      <c r="K37" s="239"/>
      <c r="L37" s="240"/>
      <c r="O37" t="s">
        <v>98</v>
      </c>
    </row>
    <row r="38" spans="10:16" x14ac:dyDescent="0.2">
      <c r="J38" s="238"/>
      <c r="K38" s="239"/>
      <c r="L38" s="240"/>
    </row>
    <row r="39" spans="10:16" x14ac:dyDescent="0.2">
      <c r="J39" s="238"/>
      <c r="K39" s="239"/>
      <c r="L39" s="240"/>
      <c r="N39" t="s">
        <v>94</v>
      </c>
      <c r="O39" t="s">
        <v>183</v>
      </c>
      <c r="P39" t="s">
        <v>93</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c r="M43" t="s">
        <v>223</v>
      </c>
      <c r="N43" t="s">
        <v>87</v>
      </c>
      <c r="O43" t="s">
        <v>98</v>
      </c>
    </row>
    <row r="44" spans="10:16" x14ac:dyDescent="0.2">
      <c r="J44" s="238"/>
      <c r="K44" s="239"/>
      <c r="L44" s="240"/>
      <c r="N44" t="s">
        <v>393</v>
      </c>
      <c r="O44" t="s">
        <v>105</v>
      </c>
      <c r="P44" t="s">
        <v>91</v>
      </c>
    </row>
    <row r="45" spans="10:16" x14ac:dyDescent="0.2">
      <c r="J45" s="238"/>
      <c r="K45" s="239"/>
      <c r="L45" s="240"/>
    </row>
    <row r="46" spans="10:16" x14ac:dyDescent="0.2">
      <c r="J46" s="241"/>
      <c r="K46" s="242"/>
      <c r="L46" s="243"/>
      <c r="O46" t="s">
        <v>181</v>
      </c>
    </row>
    <row r="47" spans="10:16" x14ac:dyDescent="0.2">
      <c r="J47" s="235"/>
      <c r="K47" s="236"/>
      <c r="L47" s="237"/>
    </row>
    <row r="48" spans="10:16" x14ac:dyDescent="0.2">
      <c r="J48" s="238"/>
      <c r="K48" s="239"/>
      <c r="L48" s="240"/>
      <c r="N48" t="s">
        <v>94</v>
      </c>
      <c r="O48" t="s">
        <v>183</v>
      </c>
      <c r="P48" t="s">
        <v>93</v>
      </c>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ageMargins left="0.7" right="0.7" top="0.75" bottom="0.75" header="0.3" footer="0.3"/>
  <pageSetup paperSize="9" scale="78" orientation="portrait" r:id="rId1"/>
  <rowBreaks count="1" manualBreakCount="1">
    <brk id="74" max="16383" man="1"/>
  </rowBreaks>
  <colBreaks count="1" manualBreakCount="1">
    <brk id="9" max="13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6"/>
  <sheetViews>
    <sheetView topLeftCell="A112" zoomScaleNormal="100" workbookViewId="0">
      <selection activeCell="J1" sqref="J1:P1048576"/>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44" t="s">
        <v>339</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t="s">
        <v>181</v>
      </c>
      <c r="N34" t="s">
        <v>87</v>
      </c>
      <c r="O34" t="s">
        <v>248</v>
      </c>
    </row>
    <row r="35" spans="10:16" x14ac:dyDescent="0.2">
      <c r="J35" s="238"/>
      <c r="K35" s="239"/>
      <c r="L35" s="240"/>
      <c r="N35" t="s">
        <v>94</v>
      </c>
      <c r="O35" t="s">
        <v>223</v>
      </c>
      <c r="P35" t="s">
        <v>91</v>
      </c>
    </row>
    <row r="36" spans="10:16" x14ac:dyDescent="0.2">
      <c r="J36" s="238"/>
      <c r="K36" s="239"/>
      <c r="L36" s="240"/>
    </row>
    <row r="37" spans="10:16" x14ac:dyDescent="0.2">
      <c r="J37" s="238"/>
      <c r="K37" s="239"/>
      <c r="L37" s="240"/>
      <c r="O37" t="s">
        <v>98</v>
      </c>
    </row>
    <row r="38" spans="10:16" x14ac:dyDescent="0.2">
      <c r="J38" s="238"/>
      <c r="K38" s="239"/>
      <c r="L38" s="240"/>
    </row>
    <row r="39" spans="10:16" x14ac:dyDescent="0.2">
      <c r="J39" s="238"/>
      <c r="K39" s="239"/>
      <c r="L39" s="240"/>
      <c r="N39" t="s">
        <v>270</v>
      </c>
      <c r="O39" t="s">
        <v>246</v>
      </c>
      <c r="P39" t="s">
        <v>93</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c r="M43" t="s">
        <v>223</v>
      </c>
      <c r="N43" t="s">
        <v>87</v>
      </c>
      <c r="O43" t="s">
        <v>98</v>
      </c>
    </row>
    <row r="44" spans="10:16" x14ac:dyDescent="0.2">
      <c r="J44" s="241"/>
      <c r="K44" s="242"/>
      <c r="L44" s="243"/>
      <c r="N44" t="s">
        <v>94</v>
      </c>
      <c r="O44" t="s">
        <v>248</v>
      </c>
      <c r="P44" t="s">
        <v>91</v>
      </c>
    </row>
    <row r="45" spans="10:16" x14ac:dyDescent="0.2">
      <c r="J45" s="235"/>
      <c r="K45" s="236"/>
      <c r="L45" s="237"/>
    </row>
    <row r="46" spans="10:16" x14ac:dyDescent="0.2">
      <c r="J46" s="238"/>
      <c r="K46" s="239"/>
      <c r="L46" s="240"/>
      <c r="O46" t="s">
        <v>181</v>
      </c>
    </row>
    <row r="47" spans="10:16" x14ac:dyDescent="0.2">
      <c r="J47" s="238"/>
      <c r="K47" s="239"/>
      <c r="L47" s="240"/>
    </row>
    <row r="48" spans="10:16" x14ac:dyDescent="0.2">
      <c r="J48" s="238"/>
      <c r="K48" s="239"/>
      <c r="L48" s="240"/>
      <c r="N48" t="s">
        <v>270</v>
      </c>
      <c r="O48" t="s">
        <v>246</v>
      </c>
      <c r="P48" t="s">
        <v>93</v>
      </c>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41"/>
      <c r="K56" s="242"/>
      <c r="L56" s="243"/>
    </row>
  </sheetData>
  <mergeCells count="3">
    <mergeCell ref="D2:F2"/>
    <mergeCell ref="J32:L44"/>
    <mergeCell ref="J45:L56"/>
  </mergeCells>
  <phoneticPr fontId="12" type="noConversion"/>
  <pageMargins left="0" right="0" top="0" bottom="0" header="0.31496062992125984" footer="0.31496062992125984"/>
  <pageSetup paperSize="9" scale="81" orientation="portrait" r:id="rId1"/>
  <rowBreaks count="1" manualBreakCount="1">
    <brk id="55" max="16383" man="1"/>
  </rowBreaks>
  <colBreaks count="1" manualBreakCount="1">
    <brk id="9" max="12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6"/>
  <sheetViews>
    <sheetView zoomScale="80" zoomScaleNormal="80" workbookViewId="0">
      <selection sqref="A1:XFD1048576"/>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44" t="s">
        <v>404</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t="s">
        <v>126</v>
      </c>
      <c r="N34" t="s">
        <v>89</v>
      </c>
      <c r="O34" t="s">
        <v>248</v>
      </c>
    </row>
    <row r="35" spans="10:16" x14ac:dyDescent="0.2">
      <c r="J35" s="238"/>
      <c r="K35" s="239"/>
      <c r="L35" s="240"/>
      <c r="N35" t="s">
        <v>94</v>
      </c>
      <c r="O35" t="s">
        <v>250</v>
      </c>
      <c r="P35" t="s">
        <v>91</v>
      </c>
    </row>
    <row r="36" spans="10:16" x14ac:dyDescent="0.2">
      <c r="J36" s="238"/>
      <c r="K36" s="239"/>
      <c r="L36" s="240"/>
    </row>
    <row r="37" spans="10:16" x14ac:dyDescent="0.2">
      <c r="J37" s="238"/>
      <c r="K37" s="239"/>
      <c r="L37" s="240"/>
      <c r="O37" t="s">
        <v>181</v>
      </c>
    </row>
    <row r="38" spans="10:16" x14ac:dyDescent="0.2">
      <c r="J38" s="238"/>
      <c r="K38" s="239"/>
      <c r="L38" s="240"/>
    </row>
    <row r="39" spans="10:16" x14ac:dyDescent="0.2">
      <c r="J39" s="238"/>
      <c r="K39" s="239"/>
      <c r="L39" s="240"/>
      <c r="N39" t="s">
        <v>98</v>
      </c>
      <c r="O39" t="s">
        <v>246</v>
      </c>
      <c r="P39" t="s">
        <v>93</v>
      </c>
    </row>
    <row r="40" spans="10:16" x14ac:dyDescent="0.2">
      <c r="J40" s="238"/>
      <c r="K40" s="239"/>
      <c r="L40" s="240"/>
    </row>
    <row r="41" spans="10:16" x14ac:dyDescent="0.2">
      <c r="J41" s="238"/>
      <c r="K41" s="239"/>
      <c r="L41" s="240"/>
    </row>
    <row r="42" spans="10:16" x14ac:dyDescent="0.2">
      <c r="J42" s="238"/>
      <c r="K42" s="239"/>
      <c r="L42" s="240"/>
    </row>
    <row r="43" spans="10:16" x14ac:dyDescent="0.2">
      <c r="J43" s="238"/>
      <c r="K43" s="239"/>
      <c r="L43" s="240"/>
    </row>
    <row r="44" spans="10:16" x14ac:dyDescent="0.2">
      <c r="J44" s="241"/>
      <c r="K44" s="242"/>
      <c r="L44" s="243"/>
    </row>
    <row r="45" spans="10:16" x14ac:dyDescent="0.2">
      <c r="J45" s="235"/>
      <c r="K45" s="236"/>
      <c r="L45" s="237"/>
    </row>
    <row r="46" spans="10:16" x14ac:dyDescent="0.2">
      <c r="J46" s="238"/>
      <c r="K46" s="239"/>
      <c r="L46" s="240"/>
    </row>
    <row r="47" spans="10:16" x14ac:dyDescent="0.2">
      <c r="J47" s="238"/>
      <c r="K47" s="239"/>
      <c r="L47" s="240"/>
    </row>
    <row r="48" spans="10:16"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41"/>
      <c r="K56" s="242"/>
      <c r="L56" s="243"/>
    </row>
  </sheetData>
  <mergeCells count="3">
    <mergeCell ref="D2:F2"/>
    <mergeCell ref="J32:L44"/>
    <mergeCell ref="J45:L56"/>
  </mergeCells>
  <phoneticPr fontId="18" type="noConversion"/>
  <pageMargins left="0.7" right="0.7" top="0.75" bottom="0.75" header="0.3" footer="0.3"/>
  <pageSetup paperSize="9" scale="75" orientation="portrait" r:id="rId1"/>
  <rowBreaks count="1" manualBreakCount="1">
    <brk id="77" max="16383" man="1"/>
  </rowBreaks>
  <colBreaks count="1" manualBreakCount="1">
    <brk id="9" max="141"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P56"/>
  <sheetViews>
    <sheetView topLeftCell="A65" zoomScale="80" zoomScaleNormal="80" workbookViewId="0">
      <selection activeCell="K97" sqref="K97"/>
    </sheetView>
  </sheetViews>
  <sheetFormatPr defaultRowHeight="12.75" x14ac:dyDescent="0.2"/>
  <cols>
    <col min="1" max="1" width="8.28515625" customWidth="1"/>
    <col min="11" max="11" width="20.140625" bestFit="1" customWidth="1"/>
    <col min="12" max="12" width="43.42578125" customWidth="1"/>
  </cols>
  <sheetData>
    <row r="1" spans="4:12" ht="13.5" thickBot="1" x14ac:dyDescent="0.25"/>
    <row r="2" spans="4:12" ht="13.5" thickBot="1" x14ac:dyDescent="0.25">
      <c r="D2" s="265" t="s">
        <v>218</v>
      </c>
      <c r="E2" s="266"/>
      <c r="F2" s="267"/>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7" t="s">
        <v>223</v>
      </c>
      <c r="N34" s="77" t="s">
        <v>89</v>
      </c>
      <c r="O34" s="77" t="s">
        <v>248</v>
      </c>
      <c r="P34" s="77"/>
    </row>
    <row r="35" spans="10:16" x14ac:dyDescent="0.2">
      <c r="J35" s="238"/>
      <c r="K35" s="239"/>
      <c r="L35" s="240"/>
      <c r="M35" s="77"/>
      <c r="N35" s="77" t="s">
        <v>88</v>
      </c>
      <c r="O35" s="77" t="s">
        <v>105</v>
      </c>
      <c r="P35" s="77" t="s">
        <v>91</v>
      </c>
    </row>
    <row r="36" spans="10:16" x14ac:dyDescent="0.2">
      <c r="J36" s="238"/>
      <c r="K36" s="239"/>
      <c r="L36" s="240"/>
      <c r="M36" s="77"/>
      <c r="N36" s="77"/>
      <c r="O36" s="77"/>
      <c r="P36" s="77"/>
    </row>
    <row r="37" spans="10:16" x14ac:dyDescent="0.2">
      <c r="J37" s="238"/>
      <c r="K37" s="239"/>
      <c r="L37" s="240"/>
      <c r="M37" s="77"/>
      <c r="N37" s="77"/>
      <c r="O37" s="77" t="s">
        <v>98</v>
      </c>
      <c r="P37" s="77"/>
    </row>
    <row r="38" spans="10:16" x14ac:dyDescent="0.2">
      <c r="J38" s="238"/>
      <c r="K38" s="239"/>
      <c r="L38" s="240"/>
      <c r="M38" s="77"/>
      <c r="N38" s="77"/>
      <c r="O38" s="77"/>
      <c r="P38" s="77"/>
    </row>
    <row r="39" spans="10:16" x14ac:dyDescent="0.2">
      <c r="J39" s="238"/>
      <c r="K39" s="239"/>
      <c r="L39" s="240"/>
      <c r="M39" s="77"/>
      <c r="N39" s="77" t="s">
        <v>94</v>
      </c>
      <c r="O39" s="77" t="s">
        <v>183</v>
      </c>
      <c r="P39" s="77" t="s">
        <v>270</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honeticPr fontId="12" type="noConversion"/>
  <pageMargins left="0.7" right="0.7" top="0.75" bottom="0.75" header="0.3" footer="0.3"/>
  <pageSetup paperSize="9" scale="81" orientation="portrait" r:id="rId1"/>
  <rowBreaks count="1" manualBreakCount="1">
    <brk id="64" max="16383" man="1"/>
  </rowBreaks>
  <colBreaks count="1" manualBreakCount="1">
    <brk id="9" max="14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P56"/>
  <sheetViews>
    <sheetView zoomScale="80" zoomScaleNormal="80" workbookViewId="0">
      <selection activeCell="M1" sqref="M1:P1048576"/>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47" t="s">
        <v>493</v>
      </c>
      <c r="E2" s="248"/>
      <c r="F2" s="249"/>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238</v>
      </c>
      <c r="K12" s="46" t="s">
        <v>127</v>
      </c>
      <c r="L12" s="77"/>
    </row>
    <row r="13" spans="4:12" ht="13.5" x14ac:dyDescent="0.2">
      <c r="J13" s="48" t="s">
        <v>238</v>
      </c>
      <c r="K13" s="46" t="s">
        <v>247</v>
      </c>
      <c r="L13" s="77"/>
    </row>
    <row r="14" spans="4:12" ht="13.5" x14ac:dyDescent="0.2">
      <c r="J14" s="48"/>
      <c r="K14" s="46" t="s">
        <v>78</v>
      </c>
      <c r="L14" s="77"/>
    </row>
    <row r="15" spans="4:12" ht="13.5" x14ac:dyDescent="0.2">
      <c r="J15" s="48"/>
      <c r="K15" s="46"/>
      <c r="L15" s="77"/>
    </row>
    <row r="16" spans="4:12" ht="13.5" x14ac:dyDescent="0.2">
      <c r="J16" s="48" t="s">
        <v>238</v>
      </c>
      <c r="K16" s="46" t="s">
        <v>222</v>
      </c>
      <c r="L16" s="77"/>
    </row>
    <row r="17" spans="10:12" ht="13.5" x14ac:dyDescent="0.2">
      <c r="J17" s="48" t="s">
        <v>238</v>
      </c>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t="s">
        <v>238</v>
      </c>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t="s">
        <v>238</v>
      </c>
      <c r="K31" s="46" t="s">
        <v>1</v>
      </c>
      <c r="L31" s="77"/>
    </row>
    <row r="32" spans="10:12" x14ac:dyDescent="0.2">
      <c r="J32" s="235"/>
      <c r="K32" s="236"/>
      <c r="L32" s="237"/>
    </row>
    <row r="33" spans="10:16" x14ac:dyDescent="0.2">
      <c r="J33" s="238"/>
      <c r="K33" s="239"/>
      <c r="L33" s="240"/>
    </row>
    <row r="34" spans="10:16" x14ac:dyDescent="0.2">
      <c r="J34" s="238"/>
      <c r="K34" s="239"/>
      <c r="L34" s="240"/>
      <c r="M34" s="77" t="s">
        <v>494</v>
      </c>
      <c r="N34" s="77" t="s">
        <v>89</v>
      </c>
      <c r="O34" s="77" t="s">
        <v>181</v>
      </c>
      <c r="P34" s="77"/>
    </row>
    <row r="35" spans="10:16" x14ac:dyDescent="0.2">
      <c r="J35" s="238"/>
      <c r="K35" s="239"/>
      <c r="L35" s="240"/>
      <c r="M35" s="77"/>
      <c r="N35" s="77" t="s">
        <v>88</v>
      </c>
      <c r="O35" s="77" t="s">
        <v>270</v>
      </c>
      <c r="P35" s="77" t="s">
        <v>248</v>
      </c>
    </row>
    <row r="36" spans="10:16" x14ac:dyDescent="0.2">
      <c r="J36" s="238"/>
      <c r="K36" s="239"/>
      <c r="L36" s="240"/>
      <c r="M36" s="77"/>
      <c r="N36" s="77"/>
      <c r="O36" s="77"/>
      <c r="P36" s="77"/>
    </row>
    <row r="37" spans="10:16" x14ac:dyDescent="0.2">
      <c r="J37" s="238"/>
      <c r="K37" s="239"/>
      <c r="L37" s="240"/>
      <c r="M37" s="77"/>
      <c r="N37" s="77"/>
      <c r="O37" s="77" t="s">
        <v>494</v>
      </c>
      <c r="P37" s="77"/>
    </row>
    <row r="38" spans="10:16" x14ac:dyDescent="0.2">
      <c r="J38" s="238"/>
      <c r="K38" s="239"/>
      <c r="L38" s="240"/>
      <c r="M38" s="77"/>
      <c r="N38" s="77"/>
      <c r="O38" s="77"/>
      <c r="P38" s="77"/>
    </row>
    <row r="39" spans="10:16" x14ac:dyDescent="0.2">
      <c r="J39" s="238"/>
      <c r="K39" s="239"/>
      <c r="L39" s="240"/>
      <c r="M39" s="77"/>
      <c r="N39" s="77" t="s">
        <v>94</v>
      </c>
      <c r="O39" s="77" t="s">
        <v>246</v>
      </c>
      <c r="P39" s="77" t="s">
        <v>93</v>
      </c>
    </row>
    <row r="40" spans="10:16" x14ac:dyDescent="0.2">
      <c r="J40" s="238"/>
      <c r="K40" s="239"/>
      <c r="L40" s="240"/>
    </row>
    <row r="41" spans="10:16" x14ac:dyDescent="0.2">
      <c r="J41" s="238"/>
      <c r="K41" s="239"/>
      <c r="L41" s="240"/>
    </row>
    <row r="42" spans="10:16" x14ac:dyDescent="0.2">
      <c r="J42" s="238"/>
      <c r="K42" s="239"/>
      <c r="L42" s="240"/>
      <c r="M42" s="77" t="s">
        <v>495</v>
      </c>
      <c r="N42" s="77" t="s">
        <v>87</v>
      </c>
      <c r="O42" s="77" t="s">
        <v>98</v>
      </c>
      <c r="P42" s="77"/>
    </row>
    <row r="43" spans="10:16" x14ac:dyDescent="0.2">
      <c r="J43" s="238"/>
      <c r="K43" s="239"/>
      <c r="L43" s="240"/>
      <c r="M43" s="77"/>
      <c r="N43" s="77" t="s">
        <v>88</v>
      </c>
      <c r="O43" s="77" t="s">
        <v>270</v>
      </c>
      <c r="P43" s="77" t="s">
        <v>248</v>
      </c>
    </row>
    <row r="44" spans="10:16" x14ac:dyDescent="0.2">
      <c r="J44" s="241"/>
      <c r="K44" s="242"/>
      <c r="L44" s="243"/>
      <c r="M44" s="77"/>
      <c r="N44" s="77"/>
      <c r="O44" s="77"/>
      <c r="P44" s="77"/>
    </row>
    <row r="45" spans="10:16" x14ac:dyDescent="0.2">
      <c r="J45" s="235"/>
      <c r="K45" s="236"/>
      <c r="L45" s="237"/>
      <c r="M45" s="77"/>
      <c r="N45" s="77"/>
      <c r="O45" s="77" t="s">
        <v>494</v>
      </c>
      <c r="P45" s="77"/>
    </row>
    <row r="46" spans="10:16" x14ac:dyDescent="0.2">
      <c r="J46" s="238"/>
      <c r="K46" s="239"/>
      <c r="L46" s="240"/>
      <c r="M46" s="77"/>
      <c r="N46" s="77"/>
      <c r="O46" s="77"/>
      <c r="P46" s="77"/>
    </row>
    <row r="47" spans="10:16" x14ac:dyDescent="0.2">
      <c r="J47" s="238"/>
      <c r="K47" s="239"/>
      <c r="L47" s="240"/>
      <c r="M47" s="77"/>
      <c r="N47" s="77" t="s">
        <v>94</v>
      </c>
      <c r="O47" s="77" t="s">
        <v>246</v>
      </c>
      <c r="P47" s="77" t="s">
        <v>93</v>
      </c>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honeticPr fontId="18" type="noConversion"/>
  <pageMargins left="0.7" right="0.7" top="0.75" bottom="0.75" header="0.3" footer="0.3"/>
  <pageSetup paperSize="9" scale="73" orientation="portrait"/>
  <rowBreaks count="1" manualBreakCount="1">
    <brk id="79" max="16383" man="1"/>
  </rowBreaks>
  <colBreaks count="1" manualBreakCount="1">
    <brk id="9" max="1048575" man="1"/>
  </colBreak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6"/>
  <sheetViews>
    <sheetView view="pageBreakPreview" zoomScale="60" zoomScaleNormal="71" workbookViewId="0">
      <selection sqref="A1:XFD1048576"/>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44" t="s">
        <v>358</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7" t="s">
        <v>494</v>
      </c>
      <c r="N34" s="77" t="s">
        <v>89</v>
      </c>
      <c r="O34" s="77" t="s">
        <v>105</v>
      </c>
      <c r="P34" s="77"/>
    </row>
    <row r="35" spans="10:16" x14ac:dyDescent="0.2">
      <c r="J35" s="238"/>
      <c r="K35" s="239"/>
      <c r="L35" s="240"/>
      <c r="M35" s="77"/>
      <c r="N35" s="77" t="s">
        <v>88</v>
      </c>
      <c r="O35" s="77" t="s">
        <v>91</v>
      </c>
      <c r="P35" s="77" t="s">
        <v>248</v>
      </c>
    </row>
    <row r="36" spans="10:16" x14ac:dyDescent="0.2">
      <c r="J36" s="238"/>
      <c r="K36" s="239"/>
      <c r="L36" s="240"/>
      <c r="M36" s="77"/>
      <c r="N36" s="77"/>
      <c r="O36" s="77"/>
      <c r="P36" s="77"/>
    </row>
    <row r="37" spans="10:16" x14ac:dyDescent="0.2">
      <c r="J37" s="238"/>
      <c r="K37" s="239"/>
      <c r="L37" s="240"/>
      <c r="M37" s="77"/>
      <c r="N37" s="77"/>
      <c r="O37" s="77" t="s">
        <v>494</v>
      </c>
      <c r="P37" s="77"/>
    </row>
    <row r="38" spans="10:16" x14ac:dyDescent="0.2">
      <c r="J38" s="238"/>
      <c r="K38" s="239"/>
      <c r="L38" s="240"/>
      <c r="M38" s="77"/>
      <c r="N38" s="77"/>
      <c r="O38" s="77"/>
      <c r="P38" s="77"/>
    </row>
    <row r="39" spans="10:16" x14ac:dyDescent="0.2">
      <c r="J39" s="238"/>
      <c r="K39" s="239"/>
      <c r="L39" s="240"/>
      <c r="M39" s="77"/>
      <c r="N39" s="77" t="s">
        <v>98</v>
      </c>
      <c r="O39" s="77" t="s">
        <v>183</v>
      </c>
      <c r="P39" s="77" t="s">
        <v>93</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honeticPr fontId="18" type="noConversion"/>
  <pageMargins left="0.23622047244094491" right="0.23622047244094491" top="0.74803149606299213" bottom="0.74803149606299213" header="0.31496062992125984" footer="0.31496062992125984"/>
  <pageSetup paperSize="9" scale="85" orientation="portrait" r:id="rId1"/>
  <rowBreaks count="1" manualBreakCount="1">
    <brk id="59" max="16383" man="1"/>
  </rowBreaks>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6"/>
  <sheetViews>
    <sheetView zoomScale="70" zoomScaleNormal="70" workbookViewId="0">
      <selection sqref="A1:XFD1048576"/>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44" t="s">
        <v>443</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7" t="s">
        <v>126</v>
      </c>
      <c r="N34" s="77" t="s">
        <v>515</v>
      </c>
      <c r="O34" s="77" t="s">
        <v>105</v>
      </c>
      <c r="P34" s="77"/>
    </row>
    <row r="35" spans="10:16" x14ac:dyDescent="0.2">
      <c r="J35" s="238"/>
      <c r="K35" s="239"/>
      <c r="L35" s="240"/>
      <c r="M35" s="77"/>
      <c r="N35" s="77" t="s">
        <v>88</v>
      </c>
      <c r="O35" s="77" t="s">
        <v>91</v>
      </c>
      <c r="P35" s="77" t="s">
        <v>248</v>
      </c>
    </row>
    <row r="36" spans="10:16" x14ac:dyDescent="0.2">
      <c r="J36" s="238"/>
      <c r="K36" s="239"/>
      <c r="L36" s="240"/>
      <c r="M36" s="77"/>
      <c r="N36" s="77"/>
      <c r="O36" s="77"/>
      <c r="P36" s="77"/>
    </row>
    <row r="37" spans="10:16" x14ac:dyDescent="0.2">
      <c r="J37" s="238"/>
      <c r="K37" s="239"/>
      <c r="L37" s="240"/>
      <c r="M37" s="77"/>
      <c r="N37" s="77"/>
      <c r="O37" s="77" t="s">
        <v>223</v>
      </c>
      <c r="P37" s="77"/>
    </row>
    <row r="38" spans="10:16" x14ac:dyDescent="0.2">
      <c r="J38" s="238"/>
      <c r="K38" s="239"/>
      <c r="L38" s="240"/>
      <c r="M38" s="77"/>
      <c r="N38" s="77"/>
      <c r="O38" s="77"/>
      <c r="P38" s="77"/>
    </row>
    <row r="39" spans="10:16" x14ac:dyDescent="0.2">
      <c r="J39" s="238"/>
      <c r="K39" s="239"/>
      <c r="L39" s="240"/>
      <c r="M39" s="77"/>
      <c r="N39" s="77" t="s">
        <v>94</v>
      </c>
      <c r="O39" s="77" t="s">
        <v>183</v>
      </c>
      <c r="P39" s="77" t="s">
        <v>98</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honeticPr fontId="18" type="noConversion"/>
  <pageMargins left="0.7" right="0.7" top="0.75" bottom="0.75" header="0.3" footer="0.3"/>
  <pageSetup paperSize="9" scale="78" orientation="portrait" r:id="rId1"/>
  <colBreaks count="1" manualBreakCount="1">
    <brk id="9"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6"/>
  <sheetViews>
    <sheetView zoomScale="80" zoomScaleNormal="80" workbookViewId="0">
      <selection activeCell="J1" sqref="J1:Q1048576"/>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44" t="s">
        <v>370</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7" t="s">
        <v>126</v>
      </c>
      <c r="N34" s="77" t="s">
        <v>515</v>
      </c>
      <c r="O34" s="77" t="s">
        <v>522</v>
      </c>
      <c r="P34" s="77"/>
    </row>
    <row r="35" spans="10:16" x14ac:dyDescent="0.2">
      <c r="J35" s="238"/>
      <c r="K35" s="239"/>
      <c r="L35" s="240"/>
      <c r="M35" s="77"/>
      <c r="N35" s="77" t="s">
        <v>393</v>
      </c>
      <c r="O35" s="77" t="s">
        <v>105</v>
      </c>
      <c r="P35" s="77" t="s">
        <v>91</v>
      </c>
    </row>
    <row r="36" spans="10:16" x14ac:dyDescent="0.2">
      <c r="J36" s="238"/>
      <c r="K36" s="239"/>
      <c r="L36" s="240"/>
      <c r="M36" s="77"/>
      <c r="N36" s="77"/>
      <c r="O36" s="77"/>
      <c r="P36" s="77"/>
    </row>
    <row r="37" spans="10:16" x14ac:dyDescent="0.2">
      <c r="J37" s="238"/>
      <c r="K37" s="239"/>
      <c r="L37" s="240"/>
      <c r="M37" s="77"/>
      <c r="N37" s="77"/>
      <c r="O37" s="77" t="s">
        <v>181</v>
      </c>
      <c r="P37" s="77"/>
    </row>
    <row r="38" spans="10:16" x14ac:dyDescent="0.2">
      <c r="J38" s="238"/>
      <c r="K38" s="239"/>
      <c r="L38" s="240"/>
      <c r="M38" s="77"/>
      <c r="N38" s="77"/>
      <c r="O38" s="77"/>
      <c r="P38" s="77"/>
    </row>
    <row r="39" spans="10:16" x14ac:dyDescent="0.2">
      <c r="J39" s="238"/>
      <c r="K39" s="239"/>
      <c r="L39" s="240"/>
      <c r="M39" s="77"/>
      <c r="N39" s="77" t="s">
        <v>94</v>
      </c>
      <c r="O39" s="77" t="s">
        <v>183</v>
      </c>
      <c r="P39" s="78" t="s">
        <v>93</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78" orientation="portrait" r:id="rId1"/>
  <colBreaks count="1" manualBreakCount="1">
    <brk id="9"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6"/>
  <sheetViews>
    <sheetView zoomScale="80" zoomScaleNormal="80" workbookViewId="0">
      <selection activeCell="J1" sqref="J1:Q1048576"/>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44" t="s">
        <v>329</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7" t="s">
        <v>181</v>
      </c>
      <c r="N34" s="77" t="s">
        <v>515</v>
      </c>
      <c r="O34" s="77" t="s">
        <v>522</v>
      </c>
      <c r="P34" s="77"/>
    </row>
    <row r="35" spans="10:16" x14ac:dyDescent="0.2">
      <c r="J35" s="238"/>
      <c r="K35" s="239"/>
      <c r="L35" s="240"/>
      <c r="M35" s="77"/>
      <c r="N35" s="77" t="s">
        <v>89</v>
      </c>
      <c r="O35" s="77" t="s">
        <v>105</v>
      </c>
      <c r="P35" s="77" t="s">
        <v>91</v>
      </c>
    </row>
    <row r="36" spans="10:16" x14ac:dyDescent="0.2">
      <c r="J36" s="238"/>
      <c r="K36" s="239"/>
      <c r="L36" s="240"/>
      <c r="M36" s="77"/>
      <c r="N36" s="77"/>
      <c r="O36" s="77"/>
      <c r="P36" s="77"/>
    </row>
    <row r="37" spans="10:16" x14ac:dyDescent="0.2">
      <c r="J37" s="238"/>
      <c r="K37" s="239"/>
      <c r="L37" s="240"/>
      <c r="M37" s="77"/>
      <c r="N37" s="77"/>
      <c r="O37" s="77" t="s">
        <v>223</v>
      </c>
      <c r="P37" s="77"/>
    </row>
    <row r="38" spans="10:16" x14ac:dyDescent="0.2">
      <c r="J38" s="238"/>
      <c r="K38" s="239"/>
      <c r="L38" s="240"/>
      <c r="M38" s="77"/>
      <c r="N38" s="77"/>
      <c r="O38" s="77"/>
      <c r="P38" s="77"/>
    </row>
    <row r="39" spans="10:16" x14ac:dyDescent="0.2">
      <c r="J39" s="238"/>
      <c r="K39" s="239"/>
      <c r="L39" s="240"/>
      <c r="M39" s="77"/>
      <c r="N39" s="77" t="s">
        <v>94</v>
      </c>
      <c r="O39" s="77" t="s">
        <v>98</v>
      </c>
      <c r="P39" s="78" t="s">
        <v>93</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65" orientation="portrait" r:id="rId1"/>
  <rowBreaks count="1" manualBreakCount="1">
    <brk id="60" max="16383" man="1"/>
  </rowBreaks>
  <colBreaks count="1" manualBreakCount="1">
    <brk id="9" max="149"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Zeros="0" workbookViewId="0">
      <selection activeCell="J73" sqref="J73"/>
    </sheetView>
  </sheetViews>
  <sheetFormatPr defaultRowHeight="12.75" x14ac:dyDescent="0.2"/>
  <sheetData/>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P56"/>
  <sheetViews>
    <sheetView zoomScale="80" zoomScaleNormal="80" workbookViewId="0">
      <selection activeCell="J32" sqref="J32:L44"/>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65" t="s">
        <v>168</v>
      </c>
      <c r="E2" s="266"/>
      <c r="F2" s="267"/>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174</v>
      </c>
      <c r="K12" s="46" t="s">
        <v>127</v>
      </c>
      <c r="L12" s="77"/>
    </row>
    <row r="13" spans="4:12" ht="13.5" x14ac:dyDescent="0.2">
      <c r="J13" s="48"/>
      <c r="K13" s="46" t="s">
        <v>247</v>
      </c>
      <c r="L13" s="77"/>
    </row>
    <row r="14" spans="4:12" ht="13.5" x14ac:dyDescent="0.2">
      <c r="J14" s="48" t="s">
        <v>170</v>
      </c>
      <c r="K14" s="46" t="s">
        <v>78</v>
      </c>
      <c r="L14" s="77"/>
    </row>
    <row r="15" spans="4:12" ht="13.5" x14ac:dyDescent="0.2">
      <c r="J15" s="48"/>
      <c r="K15" s="46"/>
      <c r="L15" s="77"/>
    </row>
    <row r="16" spans="4:12" ht="13.5" x14ac:dyDescent="0.2">
      <c r="J16" s="48" t="s">
        <v>171</v>
      </c>
      <c r="K16" s="46" t="s">
        <v>222</v>
      </c>
      <c r="L16" s="77"/>
    </row>
    <row r="17" spans="10:12" ht="13.5" x14ac:dyDescent="0.2">
      <c r="J17" s="48" t="s">
        <v>175</v>
      </c>
      <c r="K17" s="46" t="s">
        <v>79</v>
      </c>
      <c r="L17" s="77"/>
    </row>
    <row r="18" spans="10:12" ht="13.5" x14ac:dyDescent="0.2">
      <c r="J18" s="48" t="s">
        <v>176</v>
      </c>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t="s">
        <v>169</v>
      </c>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t="s">
        <v>172</v>
      </c>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126</v>
      </c>
      <c r="N34" s="78" t="s">
        <v>88</v>
      </c>
      <c r="O34" s="78" t="s">
        <v>91</v>
      </c>
      <c r="P34" s="77"/>
    </row>
    <row r="35" spans="10:16" x14ac:dyDescent="0.2">
      <c r="J35" s="238"/>
      <c r="K35" s="239"/>
      <c r="L35" s="240"/>
      <c r="M35" s="77"/>
      <c r="N35" s="77" t="s">
        <v>89</v>
      </c>
      <c r="O35" s="77" t="s">
        <v>105</v>
      </c>
      <c r="P35" s="77" t="s">
        <v>223</v>
      </c>
    </row>
    <row r="36" spans="10:16" x14ac:dyDescent="0.2">
      <c r="J36" s="238"/>
      <c r="K36" s="239"/>
      <c r="L36" s="240"/>
      <c r="M36" s="77"/>
      <c r="N36" s="77"/>
      <c r="O36" s="77"/>
      <c r="P36" s="77"/>
    </row>
    <row r="37" spans="10:16" x14ac:dyDescent="0.2">
      <c r="J37" s="238"/>
      <c r="K37" s="239"/>
      <c r="L37" s="240"/>
      <c r="M37" s="77"/>
      <c r="N37" s="77"/>
      <c r="O37" s="78" t="s">
        <v>393</v>
      </c>
      <c r="P37" s="77"/>
    </row>
    <row r="38" spans="10:16" x14ac:dyDescent="0.2">
      <c r="J38" s="238"/>
      <c r="K38" s="239"/>
      <c r="L38" s="240"/>
      <c r="M38" s="77"/>
      <c r="N38" s="77"/>
      <c r="O38" s="77"/>
      <c r="P38" s="77"/>
    </row>
    <row r="39" spans="10:16" x14ac:dyDescent="0.2">
      <c r="J39" s="238"/>
      <c r="K39" s="239"/>
      <c r="L39" s="240"/>
      <c r="M39" s="77"/>
      <c r="N39" s="77" t="s">
        <v>94</v>
      </c>
      <c r="O39" s="78" t="s">
        <v>98</v>
      </c>
      <c r="P39" s="78" t="s">
        <v>93</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honeticPr fontId="18" type="noConversion"/>
  <pageMargins left="0.7" right="0.7" top="0.75" bottom="0.75" header="0.3" footer="0.3"/>
  <pageSetup paperSize="9" scale="70" orientation="portrait" r:id="rId1"/>
  <rowBreaks count="2" manualBreakCount="2">
    <brk id="74" max="15" man="1"/>
    <brk id="158" max="15" man="1"/>
  </rowBreaks>
  <colBreaks count="1" manualBreakCount="1">
    <brk id="9" max="157"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P56"/>
  <sheetViews>
    <sheetView zoomScale="80" zoomScaleNormal="80" workbookViewId="0">
      <selection activeCell="J32" sqref="J32:L44"/>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44" t="s">
        <v>451</v>
      </c>
      <c r="E2" s="245"/>
      <c r="F2" s="246"/>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174</v>
      </c>
      <c r="K12" s="46" t="s">
        <v>127</v>
      </c>
      <c r="L12" s="77"/>
    </row>
    <row r="13" spans="4:12" ht="13.5" x14ac:dyDescent="0.2">
      <c r="J13" s="48"/>
      <c r="K13" s="46" t="s">
        <v>247</v>
      </c>
      <c r="L13" s="77"/>
    </row>
    <row r="14" spans="4:12" ht="13.5" x14ac:dyDescent="0.2">
      <c r="J14" s="48" t="s">
        <v>170</v>
      </c>
      <c r="K14" s="46" t="s">
        <v>78</v>
      </c>
      <c r="L14" s="77"/>
    </row>
    <row r="15" spans="4:12" ht="13.5" x14ac:dyDescent="0.2">
      <c r="J15" s="48"/>
      <c r="K15" s="46"/>
      <c r="L15" s="77"/>
    </row>
    <row r="16" spans="4:12" ht="13.5" x14ac:dyDescent="0.2">
      <c r="J16" s="48" t="s">
        <v>171</v>
      </c>
      <c r="K16" s="46" t="s">
        <v>222</v>
      </c>
      <c r="L16" s="77"/>
    </row>
    <row r="17" spans="10:12" ht="13.5" x14ac:dyDescent="0.2">
      <c r="J17" s="48" t="s">
        <v>175</v>
      </c>
      <c r="K17" s="46" t="s">
        <v>79</v>
      </c>
      <c r="L17" s="77"/>
    </row>
    <row r="18" spans="10:12" ht="13.5" x14ac:dyDescent="0.2">
      <c r="J18" s="48" t="s">
        <v>176</v>
      </c>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t="s">
        <v>169</v>
      </c>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t="s">
        <v>172</v>
      </c>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126</v>
      </c>
      <c r="N34" s="78" t="s">
        <v>515</v>
      </c>
      <c r="O34" s="78" t="s">
        <v>543</v>
      </c>
      <c r="P34" s="77"/>
    </row>
    <row r="35" spans="10:16" x14ac:dyDescent="0.2">
      <c r="J35" s="238"/>
      <c r="K35" s="239"/>
      <c r="L35" s="240"/>
      <c r="M35" s="77"/>
      <c r="N35" s="77" t="s">
        <v>182</v>
      </c>
      <c r="O35" s="77" t="s">
        <v>92</v>
      </c>
      <c r="P35" s="77" t="s">
        <v>91</v>
      </c>
    </row>
    <row r="36" spans="10:16" x14ac:dyDescent="0.2">
      <c r="J36" s="238"/>
      <c r="K36" s="239"/>
      <c r="L36" s="240"/>
      <c r="M36" s="77"/>
      <c r="N36" s="77"/>
      <c r="O36" s="77"/>
      <c r="P36" s="77"/>
    </row>
    <row r="37" spans="10:16" x14ac:dyDescent="0.2">
      <c r="J37" s="238"/>
      <c r="K37" s="239"/>
      <c r="L37" s="240"/>
      <c r="M37" s="77"/>
      <c r="N37" s="77"/>
      <c r="O37" s="78" t="s">
        <v>181</v>
      </c>
      <c r="P37" s="77"/>
    </row>
    <row r="38" spans="10:16" x14ac:dyDescent="0.2">
      <c r="J38" s="238"/>
      <c r="K38" s="239"/>
      <c r="L38" s="240"/>
      <c r="M38" s="77"/>
      <c r="N38" s="77"/>
      <c r="O38" s="77"/>
      <c r="P38" s="77"/>
    </row>
    <row r="39" spans="10:16" x14ac:dyDescent="0.2">
      <c r="J39" s="238"/>
      <c r="K39" s="239"/>
      <c r="L39" s="240"/>
      <c r="M39" s="77"/>
      <c r="N39" s="77" t="s">
        <v>94</v>
      </c>
      <c r="O39" s="78" t="s">
        <v>98</v>
      </c>
      <c r="P39" s="78" t="s">
        <v>270</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78" orientation="portrait" r:id="rId1"/>
  <colBreaks count="1" manualBreakCount="1">
    <brk id="9" max="13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P56"/>
  <sheetViews>
    <sheetView zoomScale="80" zoomScaleNormal="80" workbookViewId="0">
      <selection activeCell="M16" sqref="M16"/>
    </sheetView>
  </sheetViews>
  <sheetFormatPr defaultRowHeight="12.75" x14ac:dyDescent="0.2"/>
  <cols>
    <col min="1" max="1" width="8.28515625" customWidth="1"/>
    <col min="11" max="11" width="20.140625" bestFit="1" customWidth="1"/>
    <col min="12" max="12" width="39.28515625" customWidth="1"/>
    <col min="13" max="13" width="11.140625" bestFit="1" customWidth="1"/>
    <col min="15" max="15" width="11.140625" bestFit="1" customWidth="1"/>
  </cols>
  <sheetData>
    <row r="1" spans="4:12" ht="13.5" thickBot="1" x14ac:dyDescent="0.25"/>
    <row r="2" spans="4:12" ht="13.5" thickBot="1" x14ac:dyDescent="0.25">
      <c r="D2" s="247" t="s">
        <v>168</v>
      </c>
      <c r="E2" s="248"/>
      <c r="F2" s="249"/>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171</v>
      </c>
      <c r="K12" s="46" t="s">
        <v>127</v>
      </c>
      <c r="L12" s="77"/>
    </row>
    <row r="13" spans="4:12" ht="13.5" x14ac:dyDescent="0.2">
      <c r="J13" s="48"/>
      <c r="K13" s="46" t="s">
        <v>247</v>
      </c>
      <c r="L13" s="77"/>
    </row>
    <row r="14" spans="4:12" ht="13.5" x14ac:dyDescent="0.2">
      <c r="J14" s="48" t="s">
        <v>175</v>
      </c>
      <c r="K14" s="46" t="s">
        <v>78</v>
      </c>
      <c r="L14" s="77"/>
    </row>
    <row r="15" spans="4:12" ht="13.5" x14ac:dyDescent="0.2">
      <c r="J15" s="48"/>
      <c r="K15" s="46"/>
      <c r="L15" s="77"/>
    </row>
    <row r="16" spans="4:12" ht="13.5" x14ac:dyDescent="0.2">
      <c r="J16" s="48" t="s">
        <v>170</v>
      </c>
      <c r="K16" s="46" t="s">
        <v>222</v>
      </c>
      <c r="L16" s="77"/>
    </row>
    <row r="17" spans="10:12" ht="13.5" x14ac:dyDescent="0.2">
      <c r="J17" s="48" t="s">
        <v>172</v>
      </c>
      <c r="K17" s="46" t="s">
        <v>79</v>
      </c>
      <c r="L17" s="77"/>
    </row>
    <row r="18" spans="10:12" ht="13.5" x14ac:dyDescent="0.2">
      <c r="J18" s="48" t="s">
        <v>552</v>
      </c>
      <c r="K18" s="46" t="s">
        <v>177</v>
      </c>
      <c r="L18" s="77"/>
    </row>
    <row r="19" spans="10:12" ht="13.5" x14ac:dyDescent="0.2">
      <c r="J19" s="48" t="s">
        <v>176</v>
      </c>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t="s">
        <v>169</v>
      </c>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t="s">
        <v>174</v>
      </c>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126</v>
      </c>
      <c r="N34" s="78" t="s">
        <v>88</v>
      </c>
      <c r="O34" s="78" t="s">
        <v>91</v>
      </c>
      <c r="P34" s="77"/>
    </row>
    <row r="35" spans="10:16" x14ac:dyDescent="0.2">
      <c r="J35" s="238"/>
      <c r="K35" s="239"/>
      <c r="L35" s="240"/>
      <c r="M35" s="77"/>
      <c r="N35" s="77" t="s">
        <v>522</v>
      </c>
      <c r="O35" s="77" t="s">
        <v>105</v>
      </c>
      <c r="P35" s="77" t="s">
        <v>223</v>
      </c>
    </row>
    <row r="36" spans="10:16" x14ac:dyDescent="0.2">
      <c r="J36" s="238"/>
      <c r="K36" s="239"/>
      <c r="L36" s="240"/>
      <c r="M36" s="77"/>
      <c r="N36" s="77"/>
      <c r="O36" s="77"/>
      <c r="P36" s="77"/>
    </row>
    <row r="37" spans="10:16" x14ac:dyDescent="0.2">
      <c r="J37" s="238"/>
      <c r="K37" s="239"/>
      <c r="L37" s="240"/>
      <c r="M37" s="77"/>
      <c r="N37" s="77"/>
      <c r="O37" s="78" t="s">
        <v>393</v>
      </c>
      <c r="P37" s="77"/>
    </row>
    <row r="38" spans="10:16" x14ac:dyDescent="0.2">
      <c r="J38" s="238"/>
      <c r="K38" s="239"/>
      <c r="L38" s="240"/>
      <c r="M38" s="77"/>
      <c r="N38" s="77"/>
      <c r="O38" s="77"/>
      <c r="P38" s="77"/>
    </row>
    <row r="39" spans="10:16" x14ac:dyDescent="0.2">
      <c r="J39" s="238"/>
      <c r="K39" s="239"/>
      <c r="L39" s="240"/>
      <c r="M39" s="77"/>
      <c r="N39" s="77" t="s">
        <v>94</v>
      </c>
      <c r="O39" s="78" t="s">
        <v>183</v>
      </c>
      <c r="P39" s="78" t="s">
        <v>93</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78" orientation="portrait" r:id="rId1"/>
  <rowBreaks count="1" manualBreakCount="1">
    <brk id="60" max="15" man="1"/>
  </rowBreaks>
  <colBreaks count="1" manualBreakCount="1">
    <brk id="9" max="13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P56"/>
  <sheetViews>
    <sheetView zoomScale="90" zoomScaleNormal="90" workbookViewId="0">
      <selection activeCell="N7" sqref="N7"/>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65" t="s">
        <v>553</v>
      </c>
      <c r="E2" s="266"/>
      <c r="F2" s="267"/>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172</v>
      </c>
      <c r="K12" s="46" t="s">
        <v>127</v>
      </c>
      <c r="L12" s="77"/>
    </row>
    <row r="13" spans="4:12" ht="13.5" x14ac:dyDescent="0.2">
      <c r="J13" s="48"/>
      <c r="K13" s="46" t="s">
        <v>247</v>
      </c>
      <c r="L13" s="77"/>
    </row>
    <row r="14" spans="4:12" ht="13.5" x14ac:dyDescent="0.2">
      <c r="J14" s="48" t="s">
        <v>171</v>
      </c>
      <c r="K14" s="46" t="s">
        <v>78</v>
      </c>
      <c r="L14" s="77"/>
    </row>
    <row r="15" spans="4:12" ht="13.5" x14ac:dyDescent="0.2">
      <c r="J15" s="48"/>
      <c r="K15" s="46"/>
      <c r="L15" s="77"/>
    </row>
    <row r="16" spans="4:12" ht="13.5" x14ac:dyDescent="0.2">
      <c r="J16" s="48" t="s">
        <v>175</v>
      </c>
      <c r="K16" s="46" t="s">
        <v>222</v>
      </c>
      <c r="L16" s="77"/>
    </row>
    <row r="17" spans="10:12" ht="13.5" x14ac:dyDescent="0.2">
      <c r="J17" s="48" t="s">
        <v>170</v>
      </c>
      <c r="K17" s="46" t="s">
        <v>79</v>
      </c>
      <c r="L17" s="77"/>
    </row>
    <row r="18" spans="10:12" ht="13.5" x14ac:dyDescent="0.2">
      <c r="J18" s="48" t="s">
        <v>552</v>
      </c>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t="s">
        <v>169</v>
      </c>
      <c r="K22" s="46" t="s">
        <v>23</v>
      </c>
      <c r="L22" s="77"/>
    </row>
    <row r="23" spans="10:12" ht="13.5" x14ac:dyDescent="0.2">
      <c r="J23" s="48" t="s">
        <v>176</v>
      </c>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t="s">
        <v>174</v>
      </c>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126</v>
      </c>
      <c r="N34" s="78" t="s">
        <v>92</v>
      </c>
      <c r="O34" s="78" t="s">
        <v>91</v>
      </c>
      <c r="P34" s="77"/>
    </row>
    <row r="35" spans="10:16" x14ac:dyDescent="0.2">
      <c r="J35" s="238"/>
      <c r="K35" s="239"/>
      <c r="L35" s="240"/>
      <c r="M35" s="77"/>
      <c r="N35" s="77" t="s">
        <v>393</v>
      </c>
      <c r="O35" s="77" t="s">
        <v>105</v>
      </c>
      <c r="P35" s="77" t="s">
        <v>223</v>
      </c>
    </row>
    <row r="36" spans="10:16" x14ac:dyDescent="0.2">
      <c r="J36" s="238"/>
      <c r="K36" s="239"/>
      <c r="L36" s="240"/>
      <c r="M36" s="77"/>
      <c r="N36" s="77"/>
      <c r="O36" s="77"/>
      <c r="P36" s="77"/>
    </row>
    <row r="37" spans="10:16" x14ac:dyDescent="0.2">
      <c r="J37" s="238"/>
      <c r="K37" s="239"/>
      <c r="L37" s="240"/>
      <c r="M37" s="77"/>
      <c r="N37" s="77"/>
      <c r="O37" s="78" t="s">
        <v>98</v>
      </c>
      <c r="P37" s="77"/>
    </row>
    <row r="38" spans="10:16" x14ac:dyDescent="0.2">
      <c r="J38" s="238"/>
      <c r="K38" s="239"/>
      <c r="L38" s="240"/>
      <c r="M38" s="77"/>
      <c r="N38" s="77"/>
      <c r="O38" s="77"/>
      <c r="P38" s="77"/>
    </row>
    <row r="39" spans="10:16" x14ac:dyDescent="0.2">
      <c r="J39" s="238"/>
      <c r="K39" s="239"/>
      <c r="L39" s="240"/>
      <c r="M39" s="77"/>
      <c r="N39" s="77" t="s">
        <v>94</v>
      </c>
      <c r="O39" s="78" t="s">
        <v>183</v>
      </c>
      <c r="P39" s="78" t="s">
        <v>270</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78" orientation="portrait" r:id="rId1"/>
  <colBreaks count="1" manualBreakCount="1">
    <brk id="9" max="147"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P56"/>
  <sheetViews>
    <sheetView topLeftCell="A40" zoomScale="70" zoomScaleNormal="70" workbookViewId="0">
      <selection activeCell="O23" sqref="O23"/>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47" t="s">
        <v>568</v>
      </c>
      <c r="E2" s="248"/>
      <c r="F2" s="249"/>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t="s">
        <v>172</v>
      </c>
      <c r="K13" s="46" t="s">
        <v>247</v>
      </c>
      <c r="L13" s="77"/>
    </row>
    <row r="14" spans="4:12" ht="13.5" x14ac:dyDescent="0.2">
      <c r="J14" s="48" t="s">
        <v>175</v>
      </c>
      <c r="K14" s="46" t="s">
        <v>78</v>
      </c>
      <c r="L14" s="77"/>
    </row>
    <row r="15" spans="4:12" ht="13.5" x14ac:dyDescent="0.2">
      <c r="J15" s="48"/>
      <c r="K15" s="46"/>
      <c r="L15" s="77"/>
    </row>
    <row r="16" spans="4:12" ht="13.5" x14ac:dyDescent="0.2">
      <c r="J16" s="48" t="s">
        <v>171</v>
      </c>
      <c r="K16" s="46" t="s">
        <v>222</v>
      </c>
      <c r="L16" s="77"/>
    </row>
    <row r="17" spans="10:12" ht="13.5" x14ac:dyDescent="0.2">
      <c r="J17" s="48" t="s">
        <v>170</v>
      </c>
      <c r="K17" s="46" t="s">
        <v>79</v>
      </c>
      <c r="L17" s="77"/>
    </row>
    <row r="18" spans="10:12" ht="13.5" x14ac:dyDescent="0.2">
      <c r="J18" s="48" t="s">
        <v>176</v>
      </c>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t="s">
        <v>169</v>
      </c>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t="s">
        <v>174</v>
      </c>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126</v>
      </c>
      <c r="N34" s="78" t="s">
        <v>88</v>
      </c>
      <c r="O34" s="78" t="s">
        <v>91</v>
      </c>
      <c r="P34" s="77"/>
    </row>
    <row r="35" spans="10:16" x14ac:dyDescent="0.2">
      <c r="J35" s="238"/>
      <c r="K35" s="239"/>
      <c r="L35" s="240"/>
      <c r="M35" s="77"/>
      <c r="N35" s="77" t="s">
        <v>393</v>
      </c>
      <c r="O35" s="77" t="s">
        <v>105</v>
      </c>
      <c r="P35" s="77" t="s">
        <v>248</v>
      </c>
    </row>
    <row r="36" spans="10:16" x14ac:dyDescent="0.2">
      <c r="J36" s="238"/>
      <c r="K36" s="239"/>
      <c r="L36" s="240"/>
      <c r="M36" s="77"/>
      <c r="N36" s="77"/>
      <c r="O36" s="77"/>
      <c r="P36" s="77"/>
    </row>
    <row r="37" spans="10:16" x14ac:dyDescent="0.2">
      <c r="J37" s="238"/>
      <c r="K37" s="239"/>
      <c r="L37" s="240"/>
      <c r="M37" s="77"/>
      <c r="N37" s="77"/>
      <c r="O37" s="78" t="s">
        <v>181</v>
      </c>
      <c r="P37" s="77"/>
    </row>
    <row r="38" spans="10:16" x14ac:dyDescent="0.2">
      <c r="J38" s="238"/>
      <c r="K38" s="239"/>
      <c r="L38" s="240"/>
      <c r="M38" s="77"/>
      <c r="N38" s="77"/>
      <c r="O38" s="77"/>
      <c r="P38" s="77"/>
    </row>
    <row r="39" spans="10:16" x14ac:dyDescent="0.2">
      <c r="J39" s="238"/>
      <c r="K39" s="239"/>
      <c r="L39" s="240"/>
      <c r="M39" s="77"/>
      <c r="N39" s="77" t="s">
        <v>94</v>
      </c>
      <c r="O39" s="78" t="s">
        <v>92</v>
      </c>
      <c r="P39" s="78" t="s">
        <v>93</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78" orientation="portrait" r:id="rId1"/>
  <colBreaks count="1" manualBreakCount="1">
    <brk id="9" max="15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P56"/>
  <sheetViews>
    <sheetView topLeftCell="A53" zoomScaleNormal="100" workbookViewId="0">
      <selection activeCell="H2" sqref="H2"/>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65" t="s">
        <v>575</v>
      </c>
      <c r="E2" s="266"/>
      <c r="F2" s="267"/>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172</v>
      </c>
      <c r="K12" s="46" t="s">
        <v>127</v>
      </c>
      <c r="L12" s="77"/>
    </row>
    <row r="13" spans="4:12" ht="13.5" x14ac:dyDescent="0.2">
      <c r="J13" s="48" t="s">
        <v>174</v>
      </c>
      <c r="K13" s="46" t="s">
        <v>247</v>
      </c>
      <c r="L13" s="77"/>
    </row>
    <row r="14" spans="4:12" ht="13.5" x14ac:dyDescent="0.2">
      <c r="J14" s="48" t="s">
        <v>171</v>
      </c>
      <c r="K14" s="46" t="s">
        <v>78</v>
      </c>
      <c r="L14" s="77"/>
    </row>
    <row r="15" spans="4:12" ht="13.5" x14ac:dyDescent="0.2">
      <c r="J15" s="48"/>
      <c r="K15" s="46"/>
      <c r="L15" s="77"/>
    </row>
    <row r="16" spans="4:12" ht="13.5" x14ac:dyDescent="0.2">
      <c r="J16" s="48" t="s">
        <v>170</v>
      </c>
      <c r="K16" s="46" t="s">
        <v>222</v>
      </c>
      <c r="L16" s="77"/>
    </row>
    <row r="17" spans="10:14" ht="13.5" x14ac:dyDescent="0.2">
      <c r="J17" s="48" t="s">
        <v>175</v>
      </c>
      <c r="K17" s="46" t="s">
        <v>79</v>
      </c>
      <c r="L17" s="77"/>
    </row>
    <row r="18" spans="10:14" ht="13.5" x14ac:dyDescent="0.2">
      <c r="J18" s="48"/>
      <c r="K18" s="46" t="s">
        <v>177</v>
      </c>
      <c r="L18" s="77"/>
    </row>
    <row r="19" spans="10:14" ht="13.5" x14ac:dyDescent="0.2">
      <c r="J19" s="48"/>
      <c r="K19" s="46" t="s">
        <v>53</v>
      </c>
      <c r="L19" s="77"/>
    </row>
    <row r="20" spans="10:14" ht="13.5" x14ac:dyDescent="0.2">
      <c r="J20" s="48"/>
      <c r="K20" s="46" t="s">
        <v>254</v>
      </c>
      <c r="L20" s="77"/>
    </row>
    <row r="21" spans="10:14" ht="13.5" x14ac:dyDescent="0.2">
      <c r="J21" s="48"/>
      <c r="K21" s="46" t="s">
        <v>44</v>
      </c>
      <c r="L21" s="77"/>
    </row>
    <row r="22" spans="10:14" ht="13.5" x14ac:dyDescent="0.2">
      <c r="J22" s="48"/>
      <c r="K22" s="46" t="s">
        <v>23</v>
      </c>
      <c r="L22" s="77"/>
    </row>
    <row r="23" spans="10:14" ht="13.5" x14ac:dyDescent="0.2">
      <c r="J23" s="48"/>
      <c r="K23" s="46" t="s">
        <v>249</v>
      </c>
      <c r="L23" s="77"/>
    </row>
    <row r="24" spans="10:14" ht="13.5" x14ac:dyDescent="0.2">
      <c r="J24" s="48"/>
      <c r="K24" s="46" t="s">
        <v>162</v>
      </c>
      <c r="L24" s="77"/>
    </row>
    <row r="25" spans="10:14" ht="13.5" x14ac:dyDescent="0.2">
      <c r="J25" s="48"/>
      <c r="K25" s="46" t="s">
        <v>80</v>
      </c>
      <c r="L25" s="77"/>
    </row>
    <row r="26" spans="10:14" ht="13.5" x14ac:dyDescent="0.2">
      <c r="J26" s="48"/>
      <c r="K26" s="46"/>
      <c r="L26" s="77"/>
    </row>
    <row r="27" spans="10:14" ht="13.5" x14ac:dyDescent="0.2">
      <c r="J27" s="48"/>
      <c r="K27" s="46" t="s">
        <v>42</v>
      </c>
      <c r="L27" s="77"/>
    </row>
    <row r="28" spans="10:14" ht="13.5" x14ac:dyDescent="0.2">
      <c r="J28" s="48"/>
      <c r="K28" s="46" t="s">
        <v>155</v>
      </c>
      <c r="L28" s="77"/>
    </row>
    <row r="29" spans="10:14" ht="13.5" x14ac:dyDescent="0.2">
      <c r="J29" s="48"/>
      <c r="K29" s="46" t="s">
        <v>259</v>
      </c>
      <c r="L29" s="77"/>
    </row>
    <row r="30" spans="10:14" ht="13.5" x14ac:dyDescent="0.2">
      <c r="J30" s="48" t="s">
        <v>169</v>
      </c>
      <c r="K30" s="46" t="s">
        <v>180</v>
      </c>
      <c r="L30" s="77"/>
    </row>
    <row r="31" spans="10:14" ht="13.5" x14ac:dyDescent="0.2">
      <c r="J31" s="48"/>
      <c r="K31" s="46" t="s">
        <v>1</v>
      </c>
      <c r="L31" s="77"/>
      <c r="N31" t="s">
        <v>576</v>
      </c>
    </row>
    <row r="32" spans="10:14" x14ac:dyDescent="0.2">
      <c r="J32" s="235"/>
      <c r="K32" s="236"/>
      <c r="L32" s="237"/>
    </row>
    <row r="33" spans="10:16" x14ac:dyDescent="0.2">
      <c r="J33" s="238"/>
      <c r="K33" s="239"/>
      <c r="L33" s="240"/>
    </row>
    <row r="34" spans="10:16" x14ac:dyDescent="0.2">
      <c r="J34" s="238"/>
      <c r="K34" s="239"/>
      <c r="L34" s="240"/>
      <c r="M34" s="78" t="s">
        <v>126</v>
      </c>
      <c r="N34" s="78" t="s">
        <v>88</v>
      </c>
      <c r="O34" s="78" t="s">
        <v>91</v>
      </c>
      <c r="P34" s="77"/>
    </row>
    <row r="35" spans="10:16" x14ac:dyDescent="0.2">
      <c r="J35" s="238"/>
      <c r="K35" s="239"/>
      <c r="L35" s="240"/>
      <c r="M35" s="77"/>
      <c r="N35" s="77" t="s">
        <v>223</v>
      </c>
      <c r="O35" s="77" t="s">
        <v>105</v>
      </c>
      <c r="P35" s="77" t="s">
        <v>248</v>
      </c>
    </row>
    <row r="36" spans="10:16" x14ac:dyDescent="0.2">
      <c r="J36" s="238"/>
      <c r="K36" s="239"/>
      <c r="L36" s="240"/>
      <c r="M36" s="77"/>
      <c r="N36" s="77"/>
      <c r="O36" s="77"/>
      <c r="P36" s="77"/>
    </row>
    <row r="37" spans="10:16" x14ac:dyDescent="0.2">
      <c r="J37" s="238"/>
      <c r="K37" s="239"/>
      <c r="L37" s="240"/>
      <c r="M37" s="77"/>
      <c r="N37" s="77"/>
      <c r="O37" s="78" t="s">
        <v>393</v>
      </c>
      <c r="P37" s="77"/>
    </row>
    <row r="38" spans="10:16" x14ac:dyDescent="0.2">
      <c r="J38" s="238"/>
      <c r="K38" s="239"/>
      <c r="L38" s="240"/>
      <c r="M38" s="77"/>
      <c r="N38" s="77"/>
      <c r="O38" s="77"/>
      <c r="P38" s="77"/>
    </row>
    <row r="39" spans="10:16" x14ac:dyDescent="0.2">
      <c r="J39" s="238"/>
      <c r="K39" s="239"/>
      <c r="L39" s="240"/>
      <c r="M39" s="77"/>
      <c r="N39" s="77" t="s">
        <v>94</v>
      </c>
      <c r="O39" s="78" t="s">
        <v>183</v>
      </c>
      <c r="P39" s="78" t="s">
        <v>522</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68" orientation="portrait" r:id="rId1"/>
  <rowBreaks count="1" manualBreakCount="1">
    <brk id="74" max="15" man="1"/>
  </rowBreaks>
  <colBreaks count="1" manualBreakCount="1">
    <brk id="9" max="160"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P56"/>
  <sheetViews>
    <sheetView zoomScale="70" zoomScaleNormal="70" workbookViewId="0">
      <selection activeCell="O26" sqref="O26"/>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68" t="s">
        <v>585</v>
      </c>
      <c r="E2" s="269"/>
      <c r="F2" s="270"/>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175</v>
      </c>
      <c r="K12" s="46" t="s">
        <v>127</v>
      </c>
      <c r="L12" s="77"/>
    </row>
    <row r="13" spans="4:12" ht="13.5" x14ac:dyDescent="0.2">
      <c r="J13" s="48" t="s">
        <v>174</v>
      </c>
      <c r="K13" s="46" t="s">
        <v>247</v>
      </c>
      <c r="L13" s="77"/>
    </row>
    <row r="14" spans="4:12" ht="13.5" x14ac:dyDescent="0.2">
      <c r="J14" s="48" t="s">
        <v>171</v>
      </c>
      <c r="K14" s="46" t="s">
        <v>78</v>
      </c>
      <c r="L14" s="77"/>
    </row>
    <row r="15" spans="4:12" ht="13.5" x14ac:dyDescent="0.2">
      <c r="J15" s="48"/>
      <c r="K15" s="46"/>
      <c r="L15" s="77"/>
    </row>
    <row r="16" spans="4:12" ht="13.5" x14ac:dyDescent="0.2">
      <c r="J16" s="48" t="s">
        <v>170</v>
      </c>
      <c r="K16" s="46" t="s">
        <v>222</v>
      </c>
      <c r="L16" s="77"/>
    </row>
    <row r="17" spans="10:12" ht="13.5" x14ac:dyDescent="0.2">
      <c r="J17" s="48" t="s">
        <v>172</v>
      </c>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c r="K21" s="46" t="s">
        <v>44</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t="s">
        <v>169</v>
      </c>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181</v>
      </c>
      <c r="N34" s="78" t="s">
        <v>88</v>
      </c>
      <c r="O34" s="78" t="s">
        <v>91</v>
      </c>
      <c r="P34" s="77"/>
    </row>
    <row r="35" spans="10:16" x14ac:dyDescent="0.2">
      <c r="J35" s="238"/>
      <c r="K35" s="239"/>
      <c r="L35" s="240"/>
      <c r="M35" s="77"/>
      <c r="N35" s="77" t="s">
        <v>223</v>
      </c>
      <c r="O35" s="77" t="s">
        <v>105</v>
      </c>
      <c r="P35" s="77" t="s">
        <v>248</v>
      </c>
    </row>
    <row r="36" spans="10:16" x14ac:dyDescent="0.2">
      <c r="J36" s="238"/>
      <c r="K36" s="239"/>
      <c r="L36" s="240"/>
      <c r="M36" s="77"/>
      <c r="N36" s="77"/>
      <c r="O36" s="77"/>
      <c r="P36" s="77"/>
    </row>
    <row r="37" spans="10:16" x14ac:dyDescent="0.2">
      <c r="J37" s="238"/>
      <c r="K37" s="239"/>
      <c r="L37" s="240"/>
      <c r="M37" s="77"/>
      <c r="N37" s="77"/>
      <c r="O37" s="78" t="s">
        <v>393</v>
      </c>
      <c r="P37" s="77"/>
    </row>
    <row r="38" spans="10:16" x14ac:dyDescent="0.2">
      <c r="J38" s="238"/>
      <c r="K38" s="239"/>
      <c r="L38" s="240"/>
      <c r="M38" s="77"/>
      <c r="N38" s="77"/>
      <c r="O38" s="77"/>
      <c r="P38" s="77"/>
    </row>
    <row r="39" spans="10:16" x14ac:dyDescent="0.2">
      <c r="J39" s="238"/>
      <c r="K39" s="239"/>
      <c r="L39" s="240"/>
      <c r="M39" s="77"/>
      <c r="N39" s="78" t="s">
        <v>98</v>
      </c>
      <c r="O39" s="78" t="s">
        <v>183</v>
      </c>
      <c r="P39" s="78" t="s">
        <v>93</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honeticPr fontId="18" type="noConversion"/>
  <pageMargins left="0.25" right="0.25" top="0.75" bottom="0.75" header="0.3" footer="0.3"/>
  <pageSetup paperSize="9" scale="85" orientation="portrait" r:id="rId1"/>
  <rowBreaks count="1" manualBreakCount="1">
    <brk id="64" max="11" man="1"/>
  </rowBreaks>
  <colBreaks count="1" manualBreakCount="1">
    <brk id="9" max="159"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P56"/>
  <sheetViews>
    <sheetView zoomScale="90" zoomScaleNormal="90" workbookViewId="0">
      <selection activeCell="O11" sqref="O11"/>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68" t="s">
        <v>593</v>
      </c>
      <c r="E2" s="269"/>
      <c r="F2" s="270"/>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175</v>
      </c>
      <c r="K12" s="46" t="s">
        <v>127</v>
      </c>
      <c r="L12" s="77"/>
    </row>
    <row r="13" spans="4:12" ht="13.5" x14ac:dyDescent="0.2">
      <c r="J13" s="48" t="s">
        <v>174</v>
      </c>
      <c r="K13" s="46" t="s">
        <v>247</v>
      </c>
      <c r="L13" s="77"/>
    </row>
    <row r="14" spans="4:12" ht="13.5" x14ac:dyDescent="0.2">
      <c r="J14" s="48" t="s">
        <v>170</v>
      </c>
      <c r="K14" s="46" t="s">
        <v>78</v>
      </c>
      <c r="L14" s="77"/>
    </row>
    <row r="15" spans="4:12" ht="13.5" x14ac:dyDescent="0.2">
      <c r="J15" s="48"/>
      <c r="K15" s="46"/>
      <c r="L15" s="77"/>
    </row>
    <row r="16" spans="4:12" ht="13.5" x14ac:dyDescent="0.2">
      <c r="J16" s="48" t="s">
        <v>171</v>
      </c>
      <c r="K16" s="46" t="s">
        <v>222</v>
      </c>
      <c r="L16" s="77"/>
    </row>
    <row r="17" spans="10:12" ht="13.5" x14ac:dyDescent="0.2">
      <c r="J17" s="48" t="s">
        <v>172</v>
      </c>
      <c r="K17" s="46" t="s">
        <v>79</v>
      </c>
      <c r="L17" s="77"/>
    </row>
    <row r="18" spans="10:12" ht="13.5" x14ac:dyDescent="0.2">
      <c r="J18" s="48"/>
      <c r="K18" s="46" t="s">
        <v>177</v>
      </c>
      <c r="L18" s="77"/>
    </row>
    <row r="19" spans="10:12" ht="13.5" x14ac:dyDescent="0.2">
      <c r="J19" s="48"/>
      <c r="K19" s="46" t="s">
        <v>53</v>
      </c>
      <c r="L19" s="77"/>
    </row>
    <row r="20" spans="10:12" ht="13.5" x14ac:dyDescent="0.2">
      <c r="J20" s="48"/>
      <c r="K20" s="46" t="s">
        <v>254</v>
      </c>
      <c r="L20" s="77"/>
    </row>
    <row r="21" spans="10:12" ht="13.5" x14ac:dyDescent="0.2">
      <c r="J21" s="48" t="s">
        <v>176</v>
      </c>
      <c r="K21" s="46" t="s">
        <v>40</v>
      </c>
      <c r="L21" s="77"/>
    </row>
    <row r="22" spans="10:12" ht="13.5" x14ac:dyDescent="0.2">
      <c r="J22" s="48"/>
      <c r="K22" s="46" t="s">
        <v>23</v>
      </c>
      <c r="L22" s="77"/>
    </row>
    <row r="23" spans="10:12" ht="13.5" x14ac:dyDescent="0.2">
      <c r="J23" s="48" t="s">
        <v>169</v>
      </c>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181</v>
      </c>
      <c r="N34" s="78" t="s">
        <v>88</v>
      </c>
      <c r="O34" s="78" t="s">
        <v>91</v>
      </c>
      <c r="P34" s="77" t="s">
        <v>248</v>
      </c>
    </row>
    <row r="35" spans="10:16" x14ac:dyDescent="0.2">
      <c r="J35" s="238"/>
      <c r="K35" s="239"/>
      <c r="L35" s="240"/>
      <c r="M35" s="77"/>
      <c r="N35" s="77"/>
      <c r="O35" s="77" t="s">
        <v>105</v>
      </c>
      <c r="P35" s="77" t="s">
        <v>223</v>
      </c>
    </row>
    <row r="36" spans="10:16" x14ac:dyDescent="0.2">
      <c r="J36" s="238"/>
      <c r="K36" s="239"/>
      <c r="L36" s="240"/>
      <c r="M36" s="77"/>
      <c r="N36" s="77"/>
      <c r="O36" s="77"/>
      <c r="P36" s="77"/>
    </row>
    <row r="37" spans="10:16" x14ac:dyDescent="0.2">
      <c r="J37" s="238"/>
      <c r="K37" s="239"/>
      <c r="L37" s="240"/>
      <c r="M37" s="77"/>
      <c r="N37" s="77"/>
      <c r="O37" s="78" t="s">
        <v>92</v>
      </c>
      <c r="P37" s="77"/>
    </row>
    <row r="38" spans="10:16" x14ac:dyDescent="0.2">
      <c r="J38" s="238"/>
      <c r="K38" s="239"/>
      <c r="L38" s="240"/>
      <c r="M38" s="77"/>
      <c r="N38" s="77"/>
      <c r="O38" s="77"/>
      <c r="P38" s="77"/>
    </row>
    <row r="39" spans="10:16" x14ac:dyDescent="0.2">
      <c r="J39" s="238"/>
      <c r="K39" s="239"/>
      <c r="L39" s="240"/>
      <c r="M39" s="77"/>
      <c r="N39" s="77" t="s">
        <v>94</v>
      </c>
      <c r="O39" s="78" t="s">
        <v>183</v>
      </c>
      <c r="P39" s="78" t="s">
        <v>98</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honeticPr fontId="18" type="noConversion"/>
  <pageMargins left="0.7" right="0.7" top="0.75" bottom="0.75" header="0.3" footer="0.3"/>
  <pageSetup paperSize="9" scale="78" orientation="portrait" horizontalDpi="4294967294" verticalDpi="4294967294" r:id="rId1"/>
  <rowBreaks count="1" manualBreakCount="1">
    <brk id="70" max="15" man="1"/>
  </rowBreaks>
  <colBreaks count="1" manualBreakCount="1">
    <brk id="9" max="134"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P56"/>
  <sheetViews>
    <sheetView zoomScale="80" zoomScaleNormal="80" workbookViewId="0">
      <selection activeCell="P8" sqref="P8"/>
    </sheetView>
  </sheetViews>
  <sheetFormatPr defaultRowHeight="12.75" x14ac:dyDescent="0.2"/>
  <cols>
    <col min="1" max="1" width="8.28515625" customWidth="1"/>
    <col min="11" max="11" width="20.140625" bestFit="1" customWidth="1"/>
    <col min="12" max="12" width="43.42578125" customWidth="1"/>
    <col min="13" max="13" width="11.140625" bestFit="1" customWidth="1"/>
    <col min="15" max="15" width="11.140625" bestFit="1" customWidth="1"/>
  </cols>
  <sheetData>
    <row r="1" spans="4:12" ht="13.5" thickBot="1" x14ac:dyDescent="0.25"/>
    <row r="2" spans="4:12" ht="13.5" thickBot="1" x14ac:dyDescent="0.25">
      <c r="D2" s="268" t="s">
        <v>232</v>
      </c>
      <c r="E2" s="269"/>
      <c r="F2" s="270"/>
    </row>
    <row r="4" spans="4:12" ht="13.5" x14ac:dyDescent="0.2">
      <c r="J4" s="48" t="s">
        <v>173</v>
      </c>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t="s">
        <v>171</v>
      </c>
      <c r="K12" s="46" t="s">
        <v>127</v>
      </c>
      <c r="L12" s="77"/>
    </row>
    <row r="13" spans="4:12" ht="13.5" x14ac:dyDescent="0.2">
      <c r="J13" s="48" t="s">
        <v>174</v>
      </c>
      <c r="K13" s="46" t="s">
        <v>247</v>
      </c>
      <c r="L13" s="77"/>
    </row>
    <row r="14" spans="4:12" ht="13.5" x14ac:dyDescent="0.2">
      <c r="J14" s="48" t="s">
        <v>172</v>
      </c>
      <c r="K14" s="46" t="s">
        <v>78</v>
      </c>
      <c r="L14" s="77"/>
    </row>
    <row r="15" spans="4:12" ht="13.5" x14ac:dyDescent="0.2">
      <c r="J15" s="48"/>
      <c r="K15" s="46"/>
      <c r="L15" s="77"/>
    </row>
    <row r="16" spans="4:12" ht="13.5" x14ac:dyDescent="0.2">
      <c r="J16" s="48" t="s">
        <v>175</v>
      </c>
      <c r="K16" s="46" t="s">
        <v>222</v>
      </c>
      <c r="L16" s="77"/>
    </row>
    <row r="17" spans="10:12" ht="13.5" x14ac:dyDescent="0.2">
      <c r="J17" s="48" t="s">
        <v>170</v>
      </c>
      <c r="K17" s="46" t="s">
        <v>79</v>
      </c>
      <c r="L17" s="77"/>
    </row>
    <row r="18" spans="10:12" ht="13.5" x14ac:dyDescent="0.2">
      <c r="J18" s="48"/>
      <c r="K18" s="46" t="s">
        <v>177</v>
      </c>
      <c r="L18" s="77"/>
    </row>
    <row r="19" spans="10:12" ht="13.5" x14ac:dyDescent="0.2">
      <c r="J19" s="48" t="s">
        <v>169</v>
      </c>
      <c r="K19" s="46" t="s">
        <v>53</v>
      </c>
      <c r="L19" s="77"/>
    </row>
    <row r="20" spans="10:12" ht="13.5" x14ac:dyDescent="0.2">
      <c r="J20" s="48"/>
      <c r="K20" s="46" t="s">
        <v>254</v>
      </c>
      <c r="L20" s="77"/>
    </row>
    <row r="21" spans="10:12" ht="13.5" x14ac:dyDescent="0.2">
      <c r="J21" s="48" t="s">
        <v>176</v>
      </c>
      <c r="K21" s="46" t="s">
        <v>40</v>
      </c>
      <c r="L21" s="77"/>
    </row>
    <row r="22" spans="10:12" ht="13.5" x14ac:dyDescent="0.2">
      <c r="J22" s="48"/>
      <c r="K22" s="46" t="s">
        <v>23</v>
      </c>
      <c r="L22" s="77"/>
    </row>
    <row r="23" spans="10:12" ht="13.5" x14ac:dyDescent="0.2">
      <c r="J23" s="48"/>
      <c r="K23" s="46" t="s">
        <v>249</v>
      </c>
      <c r="L23" s="77"/>
    </row>
    <row r="24" spans="10:12" ht="13.5" x14ac:dyDescent="0.2">
      <c r="J24" s="48"/>
      <c r="K24" s="46" t="s">
        <v>162</v>
      </c>
      <c r="L24" s="77"/>
    </row>
    <row r="25" spans="10:12" ht="13.5" x14ac:dyDescent="0.2">
      <c r="J25" s="48"/>
      <c r="K25" s="46" t="s">
        <v>80</v>
      </c>
      <c r="L25" s="77"/>
    </row>
    <row r="26" spans="10:12" ht="13.5" x14ac:dyDescent="0.2">
      <c r="J26" s="48"/>
      <c r="K26" s="46"/>
      <c r="L26" s="77"/>
    </row>
    <row r="27" spans="10:12" ht="13.5" x14ac:dyDescent="0.2">
      <c r="J27" s="48"/>
      <c r="K27" s="46" t="s">
        <v>42</v>
      </c>
      <c r="L27" s="77"/>
    </row>
    <row r="28" spans="10:12" ht="13.5" x14ac:dyDescent="0.2">
      <c r="J28" s="48"/>
      <c r="K28" s="46" t="s">
        <v>155</v>
      </c>
      <c r="L28" s="77"/>
    </row>
    <row r="29" spans="10:12" ht="13.5" x14ac:dyDescent="0.2">
      <c r="J29" s="48"/>
      <c r="K29" s="46" t="s">
        <v>259</v>
      </c>
      <c r="L29" s="77"/>
    </row>
    <row r="30" spans="10:12" ht="13.5" x14ac:dyDescent="0.2">
      <c r="J30" s="48"/>
      <c r="K30" s="46" t="s">
        <v>180</v>
      </c>
      <c r="L30" s="77"/>
    </row>
    <row r="31" spans="10:12" ht="13.5" x14ac:dyDescent="0.2">
      <c r="J31" s="48"/>
      <c r="K31" s="46" t="s">
        <v>1</v>
      </c>
      <c r="L31" s="77"/>
    </row>
    <row r="32" spans="10:12" x14ac:dyDescent="0.2">
      <c r="J32" s="235"/>
      <c r="K32" s="236"/>
      <c r="L32" s="237"/>
    </row>
    <row r="33" spans="10:16" x14ac:dyDescent="0.2">
      <c r="J33" s="238"/>
      <c r="K33" s="239"/>
      <c r="L33" s="240"/>
    </row>
    <row r="34" spans="10:16" x14ac:dyDescent="0.2">
      <c r="J34" s="238"/>
      <c r="K34" s="239"/>
      <c r="L34" s="240"/>
      <c r="M34" s="78" t="s">
        <v>126</v>
      </c>
      <c r="N34" s="78" t="s">
        <v>88</v>
      </c>
      <c r="O34" s="78" t="s">
        <v>91</v>
      </c>
      <c r="P34" s="77" t="s">
        <v>248</v>
      </c>
    </row>
    <row r="35" spans="10:16" x14ac:dyDescent="0.2">
      <c r="J35" s="238"/>
      <c r="K35" s="239"/>
      <c r="L35" s="240"/>
      <c r="M35" s="77"/>
      <c r="N35" s="77"/>
      <c r="O35" s="77" t="s">
        <v>105</v>
      </c>
      <c r="P35" s="77" t="s">
        <v>223</v>
      </c>
    </row>
    <row r="36" spans="10:16" x14ac:dyDescent="0.2">
      <c r="J36" s="238"/>
      <c r="K36" s="239"/>
      <c r="L36" s="240"/>
      <c r="M36" s="77"/>
      <c r="N36" s="77"/>
      <c r="O36" s="77"/>
      <c r="P36" s="77"/>
    </row>
    <row r="37" spans="10:16" x14ac:dyDescent="0.2">
      <c r="J37" s="238"/>
      <c r="K37" s="239"/>
      <c r="L37" s="240"/>
      <c r="M37" s="77"/>
      <c r="N37" s="77"/>
      <c r="O37" s="78" t="s">
        <v>92</v>
      </c>
      <c r="P37" s="77"/>
    </row>
    <row r="38" spans="10:16" x14ac:dyDescent="0.2">
      <c r="J38" s="238"/>
      <c r="K38" s="239"/>
      <c r="L38" s="240"/>
      <c r="M38" s="77"/>
      <c r="N38" s="77"/>
      <c r="O38" s="77"/>
      <c r="P38" s="77"/>
    </row>
    <row r="39" spans="10:16" x14ac:dyDescent="0.2">
      <c r="J39" s="238"/>
      <c r="K39" s="239"/>
      <c r="L39" s="240"/>
      <c r="M39" s="77"/>
      <c r="N39" s="77" t="s">
        <v>94</v>
      </c>
      <c r="O39" s="78" t="s">
        <v>183</v>
      </c>
      <c r="P39" s="78" t="s">
        <v>98</v>
      </c>
    </row>
    <row r="40" spans="10:16" x14ac:dyDescent="0.2">
      <c r="J40" s="238"/>
      <c r="K40" s="239"/>
      <c r="L40" s="240"/>
    </row>
    <row r="41" spans="10:16" x14ac:dyDescent="0.2">
      <c r="J41" s="238"/>
      <c r="K41" s="239"/>
      <c r="L41" s="240"/>
    </row>
    <row r="42" spans="10:16" x14ac:dyDescent="0.2">
      <c r="J42" s="238"/>
      <c r="K42" s="239"/>
      <c r="L42" s="240"/>
      <c r="M42" s="77"/>
      <c r="N42" s="77"/>
      <c r="O42" s="77"/>
      <c r="P42" s="77"/>
    </row>
    <row r="43" spans="10:16" x14ac:dyDescent="0.2">
      <c r="J43" s="238"/>
      <c r="K43" s="239"/>
      <c r="L43" s="240"/>
      <c r="M43" s="77"/>
      <c r="N43" s="77"/>
      <c r="O43" s="77"/>
      <c r="P43" s="77"/>
    </row>
    <row r="44" spans="10:16" x14ac:dyDescent="0.2">
      <c r="J44" s="241"/>
      <c r="K44" s="242"/>
      <c r="L44" s="243"/>
      <c r="M44" s="77"/>
      <c r="N44" s="77"/>
      <c r="O44" s="77"/>
      <c r="P44" s="77"/>
    </row>
    <row r="45" spans="10:16" x14ac:dyDescent="0.2">
      <c r="J45" s="235"/>
      <c r="K45" s="236"/>
      <c r="L45" s="237"/>
      <c r="M45" s="77"/>
      <c r="N45" s="77"/>
      <c r="O45" s="77"/>
      <c r="P45" s="77"/>
    </row>
    <row r="46" spans="10:16" x14ac:dyDescent="0.2">
      <c r="J46" s="238"/>
      <c r="K46" s="239"/>
      <c r="L46" s="240"/>
      <c r="M46" s="77"/>
      <c r="N46" s="77"/>
      <c r="O46" s="77"/>
      <c r="P46" s="77"/>
    </row>
    <row r="47" spans="10:16" x14ac:dyDescent="0.2">
      <c r="J47" s="238"/>
      <c r="K47" s="239"/>
      <c r="L47" s="240"/>
      <c r="M47" s="77"/>
      <c r="N47" s="77"/>
      <c r="O47" s="77"/>
      <c r="P47" s="77"/>
    </row>
    <row r="48" spans="10:16" x14ac:dyDescent="0.2">
      <c r="J48" s="238"/>
      <c r="K48" s="239"/>
      <c r="L48" s="240"/>
    </row>
    <row r="49" spans="10:16" x14ac:dyDescent="0.2">
      <c r="J49" s="238"/>
      <c r="K49" s="239"/>
      <c r="L49" s="240"/>
    </row>
    <row r="50" spans="10:16" x14ac:dyDescent="0.2">
      <c r="J50" s="238"/>
      <c r="K50" s="239"/>
      <c r="L50" s="240"/>
      <c r="M50" s="77"/>
      <c r="N50" s="77"/>
      <c r="O50" s="77"/>
      <c r="P50" s="77"/>
    </row>
    <row r="51" spans="10:16" x14ac:dyDescent="0.2">
      <c r="J51" s="238"/>
      <c r="K51" s="239"/>
      <c r="L51" s="240"/>
      <c r="M51" s="77"/>
      <c r="N51" s="77"/>
      <c r="O51" s="77"/>
      <c r="P51" s="77"/>
    </row>
    <row r="52" spans="10:16" x14ac:dyDescent="0.2">
      <c r="J52" s="238"/>
      <c r="K52" s="239"/>
      <c r="L52" s="240"/>
      <c r="M52" s="77"/>
      <c r="N52" s="77"/>
      <c r="O52" s="77"/>
      <c r="P52" s="77"/>
    </row>
    <row r="53" spans="10:16" x14ac:dyDescent="0.2">
      <c r="J53" s="238"/>
      <c r="K53" s="239"/>
      <c r="L53" s="240"/>
      <c r="M53" s="77"/>
      <c r="N53" s="77"/>
      <c r="O53" s="77"/>
      <c r="P53" s="77"/>
    </row>
    <row r="54" spans="10:16" x14ac:dyDescent="0.2">
      <c r="J54" s="238"/>
      <c r="K54" s="239"/>
      <c r="L54" s="240"/>
      <c r="M54" s="77"/>
      <c r="N54" s="77"/>
      <c r="O54" s="77"/>
      <c r="P54" s="77"/>
    </row>
    <row r="55" spans="10:16" x14ac:dyDescent="0.2">
      <c r="J55" s="238"/>
      <c r="K55" s="239"/>
      <c r="L55" s="240"/>
      <c r="M55" s="77"/>
      <c r="N55" s="77"/>
      <c r="O55" s="77"/>
      <c r="P55" s="77"/>
    </row>
    <row r="56" spans="10:16" x14ac:dyDescent="0.2">
      <c r="J56" s="241"/>
      <c r="K56" s="242"/>
      <c r="L56" s="243"/>
    </row>
  </sheetData>
  <mergeCells count="3">
    <mergeCell ref="D2:F2"/>
    <mergeCell ref="J32:L44"/>
    <mergeCell ref="J45:L56"/>
  </mergeCells>
  <pageMargins left="0.7" right="0.7" top="0.75" bottom="0.75" header="0.3" footer="0.3"/>
  <pageSetup paperSize="9" scale="78" orientation="portrait" horizontalDpi="4294967294" verticalDpi="4294967294" r:id="rId1"/>
  <colBreaks count="1" manualBreakCount="1">
    <brk id="9" max="12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7"/>
  <sheetViews>
    <sheetView workbookViewId="0">
      <selection activeCell="D28" sqref="D28"/>
    </sheetView>
  </sheetViews>
  <sheetFormatPr defaultRowHeight="12.75" x14ac:dyDescent="0.2"/>
  <cols>
    <col min="1" max="1" width="1.5703125" customWidth="1"/>
    <col min="2" max="2" width="21.7109375" bestFit="1" customWidth="1"/>
    <col min="3" max="3" width="24.85546875" bestFit="1" customWidth="1"/>
    <col min="4" max="4" width="56.5703125" customWidth="1"/>
    <col min="5" max="5" width="2.7109375" customWidth="1"/>
    <col min="6" max="6" width="5.140625" customWidth="1"/>
    <col min="7" max="7" width="10.140625" bestFit="1" customWidth="1"/>
    <col min="8" max="8" width="16" bestFit="1" customWidth="1"/>
    <col min="10" max="10" width="21.5703125" bestFit="1" customWidth="1"/>
  </cols>
  <sheetData>
    <row r="2" spans="2:10" x14ac:dyDescent="0.2">
      <c r="B2" s="86" t="s">
        <v>83</v>
      </c>
      <c r="C2" s="86" t="s">
        <v>198</v>
      </c>
      <c r="D2" s="86" t="s">
        <v>200</v>
      </c>
      <c r="G2" s="86" t="s">
        <v>201</v>
      </c>
      <c r="H2" s="86" t="s">
        <v>204</v>
      </c>
      <c r="I2" s="86" t="s">
        <v>203</v>
      </c>
      <c r="J2" s="86" t="s">
        <v>202</v>
      </c>
    </row>
    <row r="3" spans="2:10" ht="13.5" x14ac:dyDescent="0.2">
      <c r="B3" s="46" t="s">
        <v>24</v>
      </c>
      <c r="C3" s="93">
        <v>100</v>
      </c>
      <c r="D3" s="78"/>
      <c r="G3" s="83">
        <v>42614</v>
      </c>
      <c r="H3" s="83"/>
      <c r="I3" s="77">
        <v>200</v>
      </c>
      <c r="J3" s="78" t="s">
        <v>251</v>
      </c>
    </row>
    <row r="4" spans="2:10" ht="13.5" x14ac:dyDescent="0.2">
      <c r="B4" s="46" t="s">
        <v>244</v>
      </c>
      <c r="C4" s="93"/>
      <c r="D4" s="77"/>
      <c r="G4" s="83">
        <v>42621</v>
      </c>
      <c r="H4" s="83"/>
      <c r="I4" s="77">
        <v>100</v>
      </c>
      <c r="J4" s="78" t="s">
        <v>302</v>
      </c>
    </row>
    <row r="5" spans="2:10" ht="13.5" x14ac:dyDescent="0.2">
      <c r="B5" s="46" t="s">
        <v>21</v>
      </c>
      <c r="C5" s="93">
        <v>100</v>
      </c>
      <c r="D5" s="77"/>
      <c r="G5" s="83">
        <v>42621</v>
      </c>
      <c r="H5" s="141">
        <v>1544</v>
      </c>
      <c r="I5" s="77"/>
      <c r="J5" s="78" t="s">
        <v>303</v>
      </c>
    </row>
    <row r="6" spans="2:10" ht="13.5" x14ac:dyDescent="0.2">
      <c r="B6" s="46" t="s">
        <v>41</v>
      </c>
      <c r="C6" s="93">
        <v>100</v>
      </c>
      <c r="D6" s="77"/>
      <c r="G6" s="83">
        <v>42621</v>
      </c>
      <c r="H6" s="141">
        <v>1600</v>
      </c>
      <c r="I6" s="77"/>
      <c r="J6" s="78" t="s">
        <v>304</v>
      </c>
    </row>
    <row r="7" spans="2:10" ht="13.5" x14ac:dyDescent="0.2">
      <c r="B7" s="46" t="s">
        <v>252</v>
      </c>
      <c r="C7" s="93">
        <v>100</v>
      </c>
      <c r="D7" s="78"/>
      <c r="G7" s="83">
        <v>42628</v>
      </c>
      <c r="H7" s="141">
        <v>50</v>
      </c>
      <c r="I7" s="77"/>
      <c r="J7" s="78" t="s">
        <v>312</v>
      </c>
    </row>
    <row r="8" spans="2:10" ht="13.5" x14ac:dyDescent="0.2">
      <c r="B8" s="46" t="s">
        <v>245</v>
      </c>
      <c r="C8" s="93">
        <v>100</v>
      </c>
      <c r="D8" s="135"/>
      <c r="G8" s="83"/>
      <c r="H8" s="141"/>
      <c r="I8" s="77"/>
      <c r="J8" s="78"/>
    </row>
    <row r="9" spans="2:10" ht="13.5" x14ac:dyDescent="0.2">
      <c r="B9" s="46" t="s">
        <v>45</v>
      </c>
      <c r="C9" s="93">
        <v>100</v>
      </c>
      <c r="D9" s="135"/>
      <c r="G9" s="83"/>
      <c r="H9" s="141"/>
      <c r="I9" s="77"/>
      <c r="J9" s="78"/>
    </row>
    <row r="10" spans="2:10" ht="13.5" x14ac:dyDescent="0.2">
      <c r="B10" s="46" t="s">
        <v>127</v>
      </c>
      <c r="C10" s="93"/>
      <c r="D10" s="142" t="s">
        <v>253</v>
      </c>
      <c r="G10" s="83"/>
      <c r="H10" s="141"/>
      <c r="I10" s="77"/>
      <c r="J10" s="78"/>
    </row>
    <row r="11" spans="2:10" ht="13.5" x14ac:dyDescent="0.2">
      <c r="B11" s="46" t="s">
        <v>247</v>
      </c>
      <c r="C11" s="93">
        <v>100</v>
      </c>
      <c r="D11" s="142"/>
      <c r="G11" s="83"/>
      <c r="H11" s="141"/>
      <c r="I11" s="77"/>
      <c r="J11" s="78"/>
    </row>
    <row r="12" spans="2:10" ht="13.5" x14ac:dyDescent="0.2">
      <c r="B12" s="46" t="s">
        <v>78</v>
      </c>
      <c r="C12" s="93">
        <v>100</v>
      </c>
      <c r="D12" s="135"/>
      <c r="G12" s="83"/>
      <c r="H12" s="141"/>
      <c r="I12" s="77"/>
      <c r="J12" s="78"/>
    </row>
    <row r="13" spans="2:10" ht="13.5" x14ac:dyDescent="0.2">
      <c r="B13" s="46" t="s">
        <v>222</v>
      </c>
      <c r="C13" s="93">
        <v>100</v>
      </c>
      <c r="D13" s="135"/>
      <c r="G13" s="83"/>
      <c r="H13" s="141"/>
      <c r="I13" s="77"/>
      <c r="J13" s="78"/>
    </row>
    <row r="14" spans="2:10" ht="13.5" x14ac:dyDescent="0.2">
      <c r="B14" s="46" t="s">
        <v>79</v>
      </c>
      <c r="C14" s="146"/>
      <c r="D14" s="135"/>
      <c r="G14" s="83"/>
      <c r="H14" s="141"/>
      <c r="I14" s="77"/>
      <c r="J14" s="78"/>
    </row>
    <row r="15" spans="2:10" ht="14.25" x14ac:dyDescent="0.2">
      <c r="B15" s="130" t="s">
        <v>43</v>
      </c>
      <c r="C15" s="93"/>
      <c r="D15" s="135"/>
      <c r="G15" s="83"/>
      <c r="H15" s="141"/>
      <c r="I15" s="77"/>
      <c r="J15" s="77"/>
    </row>
    <row r="16" spans="2:10" ht="13.5" x14ac:dyDescent="0.2">
      <c r="B16" s="46" t="s">
        <v>177</v>
      </c>
      <c r="C16" s="93">
        <v>100</v>
      </c>
      <c r="D16" s="135"/>
      <c r="G16" s="83"/>
      <c r="H16" s="141"/>
      <c r="I16" s="77"/>
      <c r="J16" s="77"/>
    </row>
    <row r="17" spans="2:10" ht="13.5" x14ac:dyDescent="0.2">
      <c r="B17" s="46" t="s">
        <v>53</v>
      </c>
      <c r="C17" s="93">
        <v>100</v>
      </c>
      <c r="D17" s="135"/>
      <c r="G17" s="231" t="s">
        <v>215</v>
      </c>
      <c r="H17" s="231"/>
      <c r="I17" s="231"/>
      <c r="J17" s="96">
        <f>SUM(H3:H15)-SUM(I3:I15)</f>
        <v>2894</v>
      </c>
    </row>
    <row r="18" spans="2:10" ht="13.5" x14ac:dyDescent="0.2">
      <c r="B18" s="46" t="s">
        <v>254</v>
      </c>
      <c r="C18" s="93">
        <v>100</v>
      </c>
      <c r="D18" s="142" t="s">
        <v>407</v>
      </c>
      <c r="G18" s="131"/>
      <c r="H18" s="131"/>
      <c r="I18" s="131"/>
      <c r="J18" s="132"/>
    </row>
    <row r="19" spans="2:10" ht="13.5" x14ac:dyDescent="0.2">
      <c r="B19" s="46" t="s">
        <v>44</v>
      </c>
      <c r="C19" s="93">
        <v>100</v>
      </c>
      <c r="D19" s="135"/>
    </row>
    <row r="20" spans="2:10" ht="13.5" x14ac:dyDescent="0.2">
      <c r="B20" s="46" t="s">
        <v>23</v>
      </c>
      <c r="C20" s="93">
        <v>100</v>
      </c>
      <c r="D20" s="135"/>
    </row>
    <row r="21" spans="2:10" ht="13.5" x14ac:dyDescent="0.2">
      <c r="B21" s="46" t="s">
        <v>249</v>
      </c>
      <c r="C21" s="93">
        <v>100</v>
      </c>
      <c r="D21" s="142"/>
    </row>
    <row r="22" spans="2:10" ht="13.5" x14ac:dyDescent="0.2">
      <c r="B22" s="46" t="s">
        <v>162</v>
      </c>
      <c r="C22" s="93">
        <v>100</v>
      </c>
      <c r="D22" s="135"/>
    </row>
    <row r="23" spans="2:10" ht="14.25" x14ac:dyDescent="0.2">
      <c r="B23" s="130" t="s">
        <v>230</v>
      </c>
      <c r="C23" s="93"/>
      <c r="D23" s="135"/>
      <c r="H23" t="s">
        <v>255</v>
      </c>
      <c r="J23" t="s">
        <v>314</v>
      </c>
    </row>
    <row r="24" spans="2:10" ht="13.5" x14ac:dyDescent="0.2">
      <c r="B24" s="46" t="s">
        <v>80</v>
      </c>
      <c r="C24" s="93">
        <v>100</v>
      </c>
      <c r="D24" s="135" t="s">
        <v>256</v>
      </c>
      <c r="H24" t="s">
        <v>257</v>
      </c>
      <c r="J24" t="s">
        <v>244</v>
      </c>
    </row>
    <row r="25" spans="2:10" ht="13.5" x14ac:dyDescent="0.2">
      <c r="B25" s="46" t="s">
        <v>42</v>
      </c>
      <c r="C25" s="93">
        <v>100</v>
      </c>
      <c r="D25" s="135"/>
      <c r="H25" t="s">
        <v>258</v>
      </c>
      <c r="I25">
        <v>1500</v>
      </c>
    </row>
    <row r="26" spans="2:10" ht="13.5" x14ac:dyDescent="0.2">
      <c r="B26" s="46" t="s">
        <v>155</v>
      </c>
      <c r="C26" s="146"/>
      <c r="D26" s="135"/>
      <c r="H26" t="s">
        <v>406</v>
      </c>
      <c r="I26">
        <v>500</v>
      </c>
      <c r="J26" s="136" t="s">
        <v>313</v>
      </c>
    </row>
    <row r="27" spans="2:10" ht="13.5" x14ac:dyDescent="0.2">
      <c r="B27" s="46" t="s">
        <v>259</v>
      </c>
      <c r="C27" s="146"/>
      <c r="D27" s="142"/>
      <c r="H27" t="s">
        <v>199</v>
      </c>
      <c r="I27">
        <v>100</v>
      </c>
    </row>
    <row r="28" spans="2:10" ht="14.25" x14ac:dyDescent="0.2">
      <c r="B28" s="130" t="s">
        <v>149</v>
      </c>
      <c r="C28" s="93"/>
      <c r="D28" s="135"/>
      <c r="H28" t="s">
        <v>260</v>
      </c>
      <c r="I28">
        <v>333</v>
      </c>
      <c r="J28" t="s">
        <v>313</v>
      </c>
    </row>
    <row r="29" spans="2:10" ht="13.5" x14ac:dyDescent="0.2">
      <c r="B29" s="46" t="s">
        <v>180</v>
      </c>
      <c r="C29" s="93"/>
      <c r="D29" s="142" t="s">
        <v>371</v>
      </c>
      <c r="H29" t="s">
        <v>261</v>
      </c>
      <c r="I29">
        <v>2666</v>
      </c>
      <c r="J29" s="136" t="s">
        <v>328</v>
      </c>
    </row>
    <row r="30" spans="2:10" ht="13.5" x14ac:dyDescent="0.2">
      <c r="B30" s="46" t="s">
        <v>1</v>
      </c>
      <c r="C30" s="93">
        <v>100</v>
      </c>
      <c r="D30" s="135"/>
      <c r="H30" t="s">
        <v>262</v>
      </c>
      <c r="J30" s="136" t="s">
        <v>244</v>
      </c>
    </row>
    <row r="31" spans="2:10" ht="13.5" x14ac:dyDescent="0.2">
      <c r="B31" s="48"/>
      <c r="C31" s="93"/>
      <c r="D31" s="77"/>
      <c r="H31" t="s">
        <v>263</v>
      </c>
    </row>
    <row r="32" spans="2:10" ht="13.5" x14ac:dyDescent="0.2">
      <c r="B32" s="48"/>
      <c r="C32" s="93"/>
      <c r="D32" s="77"/>
      <c r="H32" t="s">
        <v>88</v>
      </c>
      <c r="I32" t="s">
        <v>244</v>
      </c>
    </row>
    <row r="33" spans="2:10" ht="13.5" x14ac:dyDescent="0.2">
      <c r="B33" s="48" t="s">
        <v>0</v>
      </c>
      <c r="C33" s="94"/>
      <c r="D33" s="78"/>
      <c r="H33" t="s">
        <v>264</v>
      </c>
    </row>
    <row r="34" spans="2:10" ht="13.5" x14ac:dyDescent="0.2">
      <c r="B34" s="48" t="s">
        <v>186</v>
      </c>
      <c r="C34" s="94"/>
      <c r="D34" s="77"/>
      <c r="H34" t="s">
        <v>265</v>
      </c>
    </row>
    <row r="35" spans="2:10" x14ac:dyDescent="0.2">
      <c r="H35" s="136" t="s">
        <v>405</v>
      </c>
      <c r="I35">
        <v>500</v>
      </c>
      <c r="J35" t="s">
        <v>313</v>
      </c>
    </row>
    <row r="37" spans="2:10" x14ac:dyDescent="0.2">
      <c r="B37" s="95"/>
      <c r="D37" s="136"/>
    </row>
  </sheetData>
  <mergeCells count="1">
    <mergeCell ref="G17:I17"/>
  </mergeCells>
  <phoneticPr fontId="1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6"/>
  <sheetViews>
    <sheetView workbookViewId="0">
      <selection activeCell="G19" sqref="G19"/>
    </sheetView>
  </sheetViews>
  <sheetFormatPr defaultRowHeight="12.75" x14ac:dyDescent="0.2"/>
  <cols>
    <col min="1" max="1" width="1.85546875" customWidth="1"/>
    <col min="2" max="2" width="5.5703125" customWidth="1"/>
    <col min="3" max="3" width="5.85546875" style="133" bestFit="1" customWidth="1"/>
    <col min="4" max="4" width="21.7109375" bestFit="1" customWidth="1"/>
    <col min="5" max="5" width="12" bestFit="1" customWidth="1"/>
    <col min="6" max="6" width="36.42578125" bestFit="1" customWidth="1"/>
    <col min="7" max="7" width="33.85546875" bestFit="1" customWidth="1"/>
    <col min="8" max="8" width="19.42578125" style="89" customWidth="1"/>
    <col min="9" max="9" width="14.140625" bestFit="1" customWidth="1"/>
    <col min="10" max="10" width="18" bestFit="1" customWidth="1"/>
    <col min="11" max="11" width="4.42578125" bestFit="1" customWidth="1"/>
    <col min="12" max="12" width="4.7109375" bestFit="1" customWidth="1"/>
    <col min="13" max="15" width="5.28515625" customWidth="1"/>
  </cols>
  <sheetData>
    <row r="1" spans="2:15" ht="10.5" customHeight="1" x14ac:dyDescent="0.2"/>
    <row r="2" spans="2:15" s="87" customFormat="1" ht="24" x14ac:dyDescent="0.2">
      <c r="B2" s="134" t="s">
        <v>359</v>
      </c>
      <c r="C2" s="134" t="s">
        <v>360</v>
      </c>
      <c r="D2" s="86" t="s">
        <v>83</v>
      </c>
      <c r="E2" s="86" t="s">
        <v>36</v>
      </c>
      <c r="F2" s="86" t="s">
        <v>37</v>
      </c>
      <c r="G2" s="86" t="s">
        <v>38</v>
      </c>
      <c r="H2" s="86" t="s">
        <v>196</v>
      </c>
      <c r="I2" s="86" t="s">
        <v>185</v>
      </c>
      <c r="J2" s="86" t="s">
        <v>184</v>
      </c>
      <c r="K2" s="86" t="s">
        <v>266</v>
      </c>
      <c r="L2" s="86" t="s">
        <v>267</v>
      </c>
      <c r="M2" s="86">
        <v>100</v>
      </c>
      <c r="N2" s="86" t="s">
        <v>268</v>
      </c>
      <c r="O2" s="86" t="s">
        <v>269</v>
      </c>
    </row>
    <row r="3" spans="2:15" ht="13.5" x14ac:dyDescent="0.2">
      <c r="B3" s="64" t="s">
        <v>227</v>
      </c>
      <c r="C3" s="64" t="s">
        <v>227</v>
      </c>
      <c r="D3" s="48" t="s">
        <v>24</v>
      </c>
      <c r="E3" s="77" t="s">
        <v>96</v>
      </c>
      <c r="F3" s="77" t="s">
        <v>100</v>
      </c>
      <c r="G3" s="77" t="s">
        <v>101</v>
      </c>
      <c r="H3" s="21">
        <v>3383784528</v>
      </c>
      <c r="I3" s="77" t="s">
        <v>167</v>
      </c>
      <c r="J3" s="77"/>
      <c r="K3" s="112" t="s">
        <v>62</v>
      </c>
      <c r="L3" s="21"/>
      <c r="M3" s="21">
        <v>100</v>
      </c>
      <c r="N3" s="21"/>
      <c r="O3" s="21"/>
    </row>
    <row r="4" spans="2:15" s="129" customFormat="1" x14ac:dyDescent="0.2">
      <c r="B4" s="64"/>
      <c r="C4" s="64"/>
      <c r="D4" s="98" t="s">
        <v>82</v>
      </c>
      <c r="E4" s="99" t="s">
        <v>115</v>
      </c>
      <c r="F4" s="99" t="s">
        <v>135</v>
      </c>
      <c r="G4" s="99" t="s">
        <v>133</v>
      </c>
      <c r="H4" s="100">
        <v>3474907965</v>
      </c>
      <c r="I4" s="99" t="s">
        <v>154</v>
      </c>
      <c r="J4" s="99"/>
      <c r="K4" s="100"/>
      <c r="L4" s="21"/>
      <c r="M4" s="21"/>
      <c r="N4" s="21"/>
      <c r="O4" s="21"/>
    </row>
    <row r="5" spans="2:15" x14ac:dyDescent="0.2">
      <c r="B5" s="64"/>
      <c r="C5" s="64"/>
      <c r="D5" s="59" t="s">
        <v>243</v>
      </c>
      <c r="E5" s="78" t="s">
        <v>244</v>
      </c>
      <c r="F5" s="77"/>
      <c r="G5" s="77"/>
      <c r="H5" s="21"/>
      <c r="I5" s="77"/>
      <c r="J5" s="77"/>
      <c r="K5" s="21"/>
      <c r="L5" s="21"/>
      <c r="M5" s="21"/>
      <c r="N5" s="21"/>
      <c r="O5" s="21"/>
    </row>
    <row r="6" spans="2:15" x14ac:dyDescent="0.2">
      <c r="B6" s="64"/>
      <c r="C6" s="64"/>
      <c r="D6" s="59"/>
      <c r="E6" s="78"/>
      <c r="F6" s="77"/>
      <c r="G6" s="77"/>
      <c r="H6" s="21"/>
      <c r="I6" s="77"/>
      <c r="J6" s="77"/>
      <c r="K6" s="21"/>
      <c r="L6" s="21"/>
      <c r="M6" s="21"/>
      <c r="N6" s="21"/>
      <c r="O6" s="21"/>
    </row>
    <row r="7" spans="2:15" ht="13.5" x14ac:dyDescent="0.2">
      <c r="B7" s="64" t="s">
        <v>227</v>
      </c>
      <c r="C7" s="64" t="s">
        <v>227</v>
      </c>
      <c r="D7" s="48" t="s">
        <v>21</v>
      </c>
      <c r="E7" s="77" t="s">
        <v>97</v>
      </c>
      <c r="F7" s="77" t="s">
        <v>120</v>
      </c>
      <c r="G7" s="77" t="s">
        <v>121</v>
      </c>
      <c r="H7" s="21">
        <v>3406617270</v>
      </c>
      <c r="I7" s="77" t="s">
        <v>144</v>
      </c>
      <c r="J7" s="77" t="s">
        <v>68</v>
      </c>
      <c r="K7" s="21"/>
      <c r="L7" s="21"/>
      <c r="M7" s="21">
        <v>100</v>
      </c>
      <c r="N7" s="21"/>
      <c r="O7" s="21"/>
    </row>
    <row r="8" spans="2:15" ht="13.5" x14ac:dyDescent="0.2">
      <c r="B8" s="64"/>
      <c r="C8" s="64"/>
      <c r="D8" s="48" t="s">
        <v>41</v>
      </c>
      <c r="E8" s="77" t="s">
        <v>94</v>
      </c>
      <c r="F8" s="77" t="s">
        <v>118</v>
      </c>
      <c r="G8" s="77" t="s">
        <v>119</v>
      </c>
      <c r="H8" s="21">
        <v>3480067713</v>
      </c>
      <c r="I8" s="77" t="s">
        <v>142</v>
      </c>
      <c r="J8" s="77" t="s">
        <v>70</v>
      </c>
      <c r="K8" s="112" t="s">
        <v>62</v>
      </c>
      <c r="L8" s="21"/>
      <c r="M8" s="21">
        <v>100</v>
      </c>
      <c r="N8" s="21"/>
      <c r="O8" s="21"/>
    </row>
    <row r="9" spans="2:15" ht="13.5" x14ac:dyDescent="0.2">
      <c r="B9" s="64"/>
      <c r="C9" s="64"/>
      <c r="D9" s="48" t="s">
        <v>252</v>
      </c>
      <c r="E9" s="77" t="s">
        <v>270</v>
      </c>
      <c r="F9" s="77" t="s">
        <v>271</v>
      </c>
      <c r="G9" s="77" t="s">
        <v>272</v>
      </c>
      <c r="H9" s="21">
        <v>3472366798</v>
      </c>
      <c r="I9" s="77" t="s">
        <v>273</v>
      </c>
      <c r="J9" s="77"/>
      <c r="K9" s="21" t="s">
        <v>274</v>
      </c>
      <c r="L9" s="21"/>
      <c r="M9" s="21">
        <v>100</v>
      </c>
      <c r="N9" s="21"/>
      <c r="O9" s="21"/>
    </row>
    <row r="10" spans="2:15" ht="13.5" x14ac:dyDescent="0.2">
      <c r="B10" s="64"/>
      <c r="C10" s="64" t="s">
        <v>227</v>
      </c>
      <c r="D10" s="48" t="s">
        <v>245</v>
      </c>
      <c r="E10" s="78" t="s">
        <v>246</v>
      </c>
      <c r="F10" s="135" t="s">
        <v>275</v>
      </c>
      <c r="G10" s="135" t="s">
        <v>276</v>
      </c>
      <c r="H10" s="21">
        <v>3482809518</v>
      </c>
      <c r="I10" s="77" t="s">
        <v>489</v>
      </c>
      <c r="J10" s="77"/>
      <c r="K10" s="21" t="s">
        <v>274</v>
      </c>
      <c r="L10" s="21"/>
      <c r="M10" s="21">
        <v>100</v>
      </c>
      <c r="N10" s="21"/>
      <c r="O10" s="21"/>
    </row>
    <row r="11" spans="2:15" ht="13.5" x14ac:dyDescent="0.2">
      <c r="B11" s="64"/>
      <c r="C11" s="64"/>
      <c r="D11" s="48" t="s">
        <v>45</v>
      </c>
      <c r="E11" s="77" t="s">
        <v>93</v>
      </c>
      <c r="F11" s="77" t="s">
        <v>102</v>
      </c>
      <c r="G11" s="77" t="s">
        <v>103</v>
      </c>
      <c r="H11" s="21">
        <v>3331327021</v>
      </c>
      <c r="I11" s="77" t="s">
        <v>71</v>
      </c>
      <c r="J11" s="77"/>
      <c r="K11" s="112" t="s">
        <v>62</v>
      </c>
      <c r="L11" s="21"/>
      <c r="M11" s="21">
        <v>100</v>
      </c>
      <c r="N11" s="21"/>
      <c r="O11" s="21"/>
    </row>
    <row r="12" spans="2:15" ht="13.5" x14ac:dyDescent="0.2">
      <c r="B12" s="64" t="s">
        <v>227</v>
      </c>
      <c r="C12" s="64"/>
      <c r="D12" s="48" t="s">
        <v>127</v>
      </c>
      <c r="E12" s="78" t="s">
        <v>183</v>
      </c>
      <c r="F12" s="77" t="s">
        <v>128</v>
      </c>
      <c r="G12" s="77" t="s">
        <v>129</v>
      </c>
      <c r="H12" s="21">
        <v>3479503195</v>
      </c>
      <c r="I12" s="77" t="s">
        <v>139</v>
      </c>
      <c r="J12" s="77"/>
      <c r="K12" s="112" t="s">
        <v>62</v>
      </c>
      <c r="L12" s="21"/>
      <c r="M12" s="21" t="s">
        <v>315</v>
      </c>
      <c r="N12" s="21"/>
      <c r="O12" s="21"/>
    </row>
    <row r="13" spans="2:15" ht="13.5" x14ac:dyDescent="0.2">
      <c r="B13" s="64"/>
      <c r="C13" s="64"/>
      <c r="D13" s="48" t="s">
        <v>247</v>
      </c>
      <c r="E13" s="78" t="s">
        <v>248</v>
      </c>
      <c r="F13" s="77" t="s">
        <v>277</v>
      </c>
      <c r="G13" s="77" t="s">
        <v>278</v>
      </c>
      <c r="H13" s="21">
        <v>3394522719</v>
      </c>
      <c r="I13" s="77" t="s">
        <v>279</v>
      </c>
      <c r="J13" s="77"/>
      <c r="K13" s="112" t="s">
        <v>62</v>
      </c>
      <c r="L13" s="21"/>
      <c r="M13" s="21">
        <v>100</v>
      </c>
      <c r="N13" s="21"/>
      <c r="O13" s="79" t="s">
        <v>274</v>
      </c>
    </row>
    <row r="14" spans="2:15" ht="13.5" x14ac:dyDescent="0.2">
      <c r="B14" s="64" t="s">
        <v>227</v>
      </c>
      <c r="C14" s="64"/>
      <c r="D14" s="48" t="s">
        <v>78</v>
      </c>
      <c r="E14" s="77" t="s">
        <v>105</v>
      </c>
      <c r="F14" s="77" t="s">
        <v>104</v>
      </c>
      <c r="G14" s="77" t="s">
        <v>106</v>
      </c>
      <c r="H14" s="21">
        <v>3478701308</v>
      </c>
      <c r="I14" s="77" t="s">
        <v>140</v>
      </c>
      <c r="J14" s="77"/>
      <c r="K14" s="79" t="s">
        <v>274</v>
      </c>
      <c r="L14" s="21"/>
      <c r="M14" s="21">
        <v>100</v>
      </c>
      <c r="N14" s="21"/>
      <c r="O14" s="21"/>
    </row>
    <row r="15" spans="2:15" ht="13.5" x14ac:dyDescent="0.2">
      <c r="B15" s="64"/>
      <c r="C15" s="64"/>
      <c r="D15" s="48"/>
      <c r="E15" s="77"/>
      <c r="F15" s="77"/>
      <c r="G15" s="77"/>
      <c r="H15" s="21"/>
      <c r="I15" s="77"/>
      <c r="J15" s="77"/>
      <c r="K15" s="21"/>
      <c r="L15" s="21"/>
      <c r="M15" s="21"/>
      <c r="N15" s="21"/>
      <c r="O15" s="21"/>
    </row>
    <row r="16" spans="2:15" ht="13.5" x14ac:dyDescent="0.2">
      <c r="B16" s="64"/>
      <c r="C16" s="64"/>
      <c r="D16" s="48" t="s">
        <v>222</v>
      </c>
      <c r="E16" s="77" t="s">
        <v>223</v>
      </c>
      <c r="F16" s="77" t="s">
        <v>224</v>
      </c>
      <c r="G16" s="77" t="s">
        <v>225</v>
      </c>
      <c r="H16" s="21">
        <v>3389366999</v>
      </c>
      <c r="I16" s="77" t="s">
        <v>226</v>
      </c>
      <c r="J16" s="77"/>
      <c r="K16" s="112" t="s">
        <v>62</v>
      </c>
      <c r="L16" s="21" t="s">
        <v>244</v>
      </c>
      <c r="M16" s="21">
        <v>100</v>
      </c>
      <c r="N16" s="21"/>
      <c r="O16" s="79" t="s">
        <v>274</v>
      </c>
    </row>
    <row r="17" spans="2:15" s="136" customFormat="1" ht="13.5" x14ac:dyDescent="0.2">
      <c r="B17" s="64" t="s">
        <v>227</v>
      </c>
      <c r="C17" s="64"/>
      <c r="D17" s="48" t="s">
        <v>79</v>
      </c>
      <c r="E17" s="78" t="s">
        <v>126</v>
      </c>
      <c r="F17" s="78" t="s">
        <v>132</v>
      </c>
      <c r="G17" s="78" t="s">
        <v>131</v>
      </c>
      <c r="H17" s="79">
        <v>3336954548</v>
      </c>
      <c r="I17" s="78" t="s">
        <v>141</v>
      </c>
      <c r="J17" s="78"/>
      <c r="K17" s="79"/>
      <c r="L17" s="79"/>
      <c r="M17" s="109"/>
      <c r="N17" s="79"/>
      <c r="O17" s="79" t="s">
        <v>274</v>
      </c>
    </row>
    <row r="18" spans="2:15" s="136" customFormat="1" ht="14.25" x14ac:dyDescent="0.2">
      <c r="B18" s="64"/>
      <c r="C18" s="64"/>
      <c r="D18" s="137" t="s">
        <v>43</v>
      </c>
      <c r="E18" s="78" t="s">
        <v>95</v>
      </c>
      <c r="F18" s="78" t="s">
        <v>123</v>
      </c>
      <c r="G18" s="78" t="s">
        <v>124</v>
      </c>
      <c r="H18" s="79">
        <v>3397419773</v>
      </c>
      <c r="I18" s="78" t="s">
        <v>72</v>
      </c>
      <c r="J18" s="78"/>
      <c r="K18" s="79"/>
      <c r="L18" s="79"/>
      <c r="M18" s="79"/>
      <c r="N18" s="79"/>
      <c r="O18" s="79"/>
    </row>
    <row r="19" spans="2:15" ht="13.5" x14ac:dyDescent="0.2">
      <c r="B19" s="64" t="s">
        <v>227</v>
      </c>
      <c r="C19" s="64"/>
      <c r="D19" s="48" t="s">
        <v>177</v>
      </c>
      <c r="E19" s="78" t="s">
        <v>181</v>
      </c>
      <c r="F19" s="78" t="s">
        <v>209</v>
      </c>
      <c r="G19" s="78" t="s">
        <v>208</v>
      </c>
      <c r="H19" s="21">
        <v>3281398005</v>
      </c>
      <c r="I19" s="77" t="s">
        <v>205</v>
      </c>
      <c r="J19" s="77" t="s">
        <v>433</v>
      </c>
      <c r="K19" s="112" t="s">
        <v>62</v>
      </c>
      <c r="L19" s="21"/>
      <c r="M19" s="21">
        <v>100</v>
      </c>
      <c r="N19" s="21"/>
      <c r="O19" s="21"/>
    </row>
    <row r="20" spans="2:15" s="165" customFormat="1" x14ac:dyDescent="0.2">
      <c r="B20" s="162"/>
      <c r="C20" s="162"/>
      <c r="D20" s="166" t="s">
        <v>40</v>
      </c>
      <c r="E20" s="163" t="s">
        <v>92</v>
      </c>
      <c r="F20" s="163" t="s">
        <v>107</v>
      </c>
      <c r="G20" s="163" t="s">
        <v>108</v>
      </c>
      <c r="H20" s="164">
        <v>3356988924</v>
      </c>
      <c r="I20" s="163" t="s">
        <v>74</v>
      </c>
      <c r="J20" s="163" t="s">
        <v>77</v>
      </c>
      <c r="K20" s="164"/>
      <c r="L20" s="164"/>
      <c r="M20" s="164"/>
      <c r="N20" s="164"/>
      <c r="O20" s="164"/>
    </row>
    <row r="21" spans="2:15" ht="13.5" x14ac:dyDescent="0.2">
      <c r="B21" s="64"/>
      <c r="C21" s="64"/>
      <c r="D21" s="48" t="s">
        <v>53</v>
      </c>
      <c r="E21" s="77" t="s">
        <v>91</v>
      </c>
      <c r="F21" s="77" t="s">
        <v>109</v>
      </c>
      <c r="G21" s="77" t="s">
        <v>110</v>
      </c>
      <c r="H21" s="21">
        <v>3497110226</v>
      </c>
      <c r="I21" s="77" t="s">
        <v>143</v>
      </c>
      <c r="J21" s="77" t="s">
        <v>69</v>
      </c>
      <c r="K21" s="112" t="s">
        <v>62</v>
      </c>
      <c r="L21" s="21" t="s">
        <v>62</v>
      </c>
      <c r="M21" s="21">
        <v>100</v>
      </c>
      <c r="N21" s="21"/>
      <c r="O21" s="21"/>
    </row>
    <row r="22" spans="2:15" s="136" customFormat="1" ht="13.5" x14ac:dyDescent="0.2">
      <c r="B22" s="64"/>
      <c r="C22" s="64" t="s">
        <v>227</v>
      </c>
      <c r="D22" s="48" t="s">
        <v>254</v>
      </c>
      <c r="E22" s="78" t="s">
        <v>280</v>
      </c>
      <c r="F22" s="78" t="s">
        <v>281</v>
      </c>
      <c r="G22" s="78" t="s">
        <v>282</v>
      </c>
      <c r="H22" s="79">
        <v>3383622220</v>
      </c>
      <c r="I22" s="78" t="s">
        <v>283</v>
      </c>
      <c r="J22" s="78"/>
      <c r="K22" s="79"/>
      <c r="L22" s="79"/>
      <c r="M22" s="79"/>
      <c r="N22" s="79"/>
      <c r="O22" s="79"/>
    </row>
    <row r="23" spans="2:15" ht="13.5" x14ac:dyDescent="0.2">
      <c r="B23" s="64" t="s">
        <v>227</v>
      </c>
      <c r="C23" s="64"/>
      <c r="D23" s="48" t="s">
        <v>44</v>
      </c>
      <c r="E23" s="77" t="s">
        <v>90</v>
      </c>
      <c r="F23" s="77" t="s">
        <v>130</v>
      </c>
      <c r="G23" s="77" t="s">
        <v>122</v>
      </c>
      <c r="H23" s="21">
        <v>3479077250</v>
      </c>
      <c r="I23" s="77" t="s">
        <v>145</v>
      </c>
      <c r="J23" s="77" t="s">
        <v>75</v>
      </c>
      <c r="K23" s="21"/>
      <c r="L23" s="21"/>
      <c r="M23" s="21">
        <v>100</v>
      </c>
      <c r="N23" s="21"/>
      <c r="O23" s="21"/>
    </row>
    <row r="24" spans="2:15" ht="13.5" x14ac:dyDescent="0.2">
      <c r="B24" s="64" t="s">
        <v>227</v>
      </c>
      <c r="C24" s="64"/>
      <c r="D24" s="48" t="s">
        <v>23</v>
      </c>
      <c r="E24" s="77" t="s">
        <v>89</v>
      </c>
      <c r="F24" s="77" t="s">
        <v>111</v>
      </c>
      <c r="G24" s="77" t="s">
        <v>112</v>
      </c>
      <c r="H24" s="21">
        <v>3472574660</v>
      </c>
      <c r="I24" s="77" t="s">
        <v>153</v>
      </c>
      <c r="J24" s="77"/>
      <c r="K24" s="112" t="s">
        <v>62</v>
      </c>
      <c r="L24" s="21"/>
      <c r="M24" s="21">
        <v>100</v>
      </c>
      <c r="N24" s="21"/>
      <c r="O24" s="21"/>
    </row>
    <row r="25" spans="2:15" ht="13.5" x14ac:dyDescent="0.2">
      <c r="B25" s="64"/>
      <c r="C25" s="64" t="s">
        <v>227</v>
      </c>
      <c r="D25" s="48" t="s">
        <v>249</v>
      </c>
      <c r="E25" s="78" t="s">
        <v>250</v>
      </c>
      <c r="F25" s="135" t="s">
        <v>284</v>
      </c>
      <c r="G25" s="135" t="s">
        <v>285</v>
      </c>
      <c r="H25" s="21">
        <v>3482370192</v>
      </c>
      <c r="I25" s="139" t="s">
        <v>286</v>
      </c>
      <c r="J25" s="77"/>
      <c r="K25" s="21" t="s">
        <v>274</v>
      </c>
      <c r="L25" s="21"/>
      <c r="M25" s="21">
        <v>100</v>
      </c>
      <c r="N25" s="21"/>
      <c r="O25" s="21"/>
    </row>
    <row r="26" spans="2:15" ht="13.5" x14ac:dyDescent="0.2">
      <c r="B26" s="64"/>
      <c r="C26" s="64"/>
      <c r="D26" s="48" t="s">
        <v>162</v>
      </c>
      <c r="E26" s="77" t="s">
        <v>163</v>
      </c>
      <c r="F26" s="140" t="s">
        <v>287</v>
      </c>
      <c r="G26" s="88" t="s">
        <v>190</v>
      </c>
      <c r="H26" s="90">
        <v>3356694903</v>
      </c>
      <c r="I26" s="77" t="s">
        <v>164</v>
      </c>
      <c r="J26" s="77"/>
      <c r="K26" s="109" t="s">
        <v>62</v>
      </c>
      <c r="L26" s="21"/>
      <c r="M26" s="112"/>
      <c r="N26" s="21"/>
      <c r="O26" s="21"/>
    </row>
    <row r="27" spans="2:15" ht="13.5" x14ac:dyDescent="0.2">
      <c r="B27" s="64" t="s">
        <v>227</v>
      </c>
      <c r="C27" s="64" t="s">
        <v>227</v>
      </c>
      <c r="D27" s="48" t="s">
        <v>80</v>
      </c>
      <c r="E27" s="77" t="s">
        <v>98</v>
      </c>
      <c r="F27" s="77" t="s">
        <v>113</v>
      </c>
      <c r="G27" s="77" t="s">
        <v>114</v>
      </c>
      <c r="H27" s="21">
        <v>3478855204</v>
      </c>
      <c r="I27" s="77" t="s">
        <v>138</v>
      </c>
      <c r="J27" s="77"/>
      <c r="K27" s="112" t="s">
        <v>62</v>
      </c>
      <c r="L27" s="21"/>
      <c r="M27" s="21">
        <v>100</v>
      </c>
      <c r="N27" s="21"/>
      <c r="O27" s="21"/>
    </row>
    <row r="28" spans="2:15" ht="13.5" x14ac:dyDescent="0.2">
      <c r="B28" s="64"/>
      <c r="C28" s="64"/>
      <c r="D28" s="48"/>
      <c r="E28" s="77"/>
      <c r="F28" s="77"/>
      <c r="G28" s="77"/>
      <c r="H28" s="21"/>
      <c r="I28" s="77"/>
      <c r="J28" s="77"/>
      <c r="K28" s="21"/>
      <c r="L28" s="21"/>
      <c r="M28" s="21"/>
      <c r="N28" s="21"/>
      <c r="O28" s="21"/>
    </row>
    <row r="29" spans="2:15" ht="13.5" x14ac:dyDescent="0.2">
      <c r="B29" s="64" t="s">
        <v>227</v>
      </c>
      <c r="C29" s="64"/>
      <c r="D29" s="48" t="s">
        <v>42</v>
      </c>
      <c r="E29" s="77" t="s">
        <v>88</v>
      </c>
      <c r="F29" s="77" t="s">
        <v>116</v>
      </c>
      <c r="G29" s="77" t="s">
        <v>117</v>
      </c>
      <c r="H29" s="21">
        <v>3389492689</v>
      </c>
      <c r="I29" s="77" t="s">
        <v>73</v>
      </c>
      <c r="J29" s="77"/>
      <c r="K29" s="112" t="s">
        <v>62</v>
      </c>
      <c r="L29" s="21"/>
      <c r="M29" s="21">
        <v>100</v>
      </c>
      <c r="N29" s="21"/>
      <c r="O29" s="21"/>
    </row>
    <row r="30" spans="2:15" ht="13.5" x14ac:dyDescent="0.2">
      <c r="B30" s="64" t="s">
        <v>227</v>
      </c>
      <c r="C30" s="64"/>
      <c r="D30" s="48" t="s">
        <v>155</v>
      </c>
      <c r="E30" s="77" t="s">
        <v>156</v>
      </c>
      <c r="F30" s="77" t="s">
        <v>330</v>
      </c>
      <c r="G30" s="83" t="s">
        <v>158</v>
      </c>
      <c r="H30" s="91">
        <v>3345637135</v>
      </c>
      <c r="I30" s="77" t="s">
        <v>159</v>
      </c>
      <c r="J30" s="77" t="s">
        <v>160</v>
      </c>
      <c r="K30" s="21">
        <v>50</v>
      </c>
      <c r="L30" s="21"/>
      <c r="M30" s="112"/>
      <c r="N30" s="21"/>
      <c r="O30" s="21"/>
    </row>
    <row r="31" spans="2:15" s="129" customFormat="1" x14ac:dyDescent="0.2">
      <c r="B31" s="64"/>
      <c r="C31" s="64"/>
      <c r="D31" s="138" t="s">
        <v>149</v>
      </c>
      <c r="E31" s="99" t="s">
        <v>157</v>
      </c>
      <c r="F31" s="99" t="s">
        <v>151</v>
      </c>
      <c r="G31" s="99" t="s">
        <v>191</v>
      </c>
      <c r="H31" s="100">
        <v>3491163593</v>
      </c>
      <c r="I31" s="99" t="s">
        <v>150</v>
      </c>
      <c r="J31" s="99"/>
      <c r="K31" s="100"/>
      <c r="L31" s="100"/>
      <c r="M31" s="100"/>
      <c r="N31" s="100"/>
      <c r="O31" s="100"/>
    </row>
    <row r="32" spans="2:15" ht="13.5" x14ac:dyDescent="0.2">
      <c r="B32" s="64"/>
      <c r="C32" s="64"/>
      <c r="D32" s="48" t="s">
        <v>180</v>
      </c>
      <c r="E32" s="78" t="s">
        <v>182</v>
      </c>
      <c r="F32" s="78" t="s">
        <v>211</v>
      </c>
      <c r="G32" s="78" t="s">
        <v>210</v>
      </c>
      <c r="H32" s="21">
        <v>3495947833</v>
      </c>
      <c r="I32" s="78" t="s">
        <v>288</v>
      </c>
      <c r="J32" s="77" t="s">
        <v>217</v>
      </c>
      <c r="K32" s="112" t="s">
        <v>62</v>
      </c>
      <c r="L32" s="21"/>
      <c r="M32" s="21" t="s">
        <v>315</v>
      </c>
      <c r="N32" s="21"/>
      <c r="O32" s="21"/>
    </row>
    <row r="33" spans="2:15" ht="13.5" x14ac:dyDescent="0.2">
      <c r="B33" s="64" t="s">
        <v>227</v>
      </c>
      <c r="C33" s="64"/>
      <c r="D33" s="48" t="s">
        <v>1</v>
      </c>
      <c r="E33" s="77" t="s">
        <v>87</v>
      </c>
      <c r="F33" s="77" t="s">
        <v>134</v>
      </c>
      <c r="G33" s="77" t="s">
        <v>125</v>
      </c>
      <c r="H33" s="21">
        <v>3494433124</v>
      </c>
      <c r="I33" s="77" t="s">
        <v>460</v>
      </c>
      <c r="J33" s="77"/>
      <c r="K33" s="21" t="s">
        <v>274</v>
      </c>
      <c r="L33" s="21"/>
      <c r="M33" s="21">
        <v>100</v>
      </c>
      <c r="N33" s="21"/>
      <c r="O33" s="21"/>
    </row>
    <row r="34" spans="2:15" ht="13.5" x14ac:dyDescent="0.2">
      <c r="B34" s="64"/>
      <c r="C34" s="64"/>
      <c r="D34" s="48" t="s">
        <v>259</v>
      </c>
      <c r="E34" s="78" t="s">
        <v>289</v>
      </c>
      <c r="F34" s="77" t="s">
        <v>290</v>
      </c>
      <c r="G34" s="83" t="s">
        <v>291</v>
      </c>
      <c r="H34" s="21">
        <v>3511006310</v>
      </c>
      <c r="I34" s="78" t="s">
        <v>292</v>
      </c>
      <c r="J34" s="77"/>
      <c r="K34" s="21" t="s">
        <v>274</v>
      </c>
      <c r="L34" s="21"/>
      <c r="M34" s="112"/>
      <c r="N34" s="21"/>
      <c r="O34" s="21"/>
    </row>
    <row r="35" spans="2:15" ht="13.5" x14ac:dyDescent="0.2">
      <c r="B35" s="64"/>
      <c r="C35" s="64"/>
      <c r="D35" s="48"/>
      <c r="E35" s="77"/>
      <c r="F35" s="77"/>
      <c r="G35" s="77"/>
      <c r="H35" s="21"/>
      <c r="I35" s="77"/>
      <c r="J35" s="77"/>
      <c r="K35" s="21"/>
      <c r="L35" s="21"/>
      <c r="M35" s="21"/>
      <c r="N35" s="21"/>
      <c r="O35" s="21"/>
    </row>
    <row r="36" spans="2:15" ht="13.5" x14ac:dyDescent="0.2">
      <c r="B36" s="64" t="s">
        <v>227</v>
      </c>
      <c r="C36" s="64"/>
      <c r="D36" s="48" t="s">
        <v>0</v>
      </c>
      <c r="E36" s="77" t="s">
        <v>84</v>
      </c>
      <c r="F36" s="77" t="s">
        <v>86</v>
      </c>
      <c r="G36" s="77" t="s">
        <v>85</v>
      </c>
      <c r="H36" s="21">
        <v>3490879618</v>
      </c>
      <c r="I36" s="77" t="s">
        <v>67</v>
      </c>
      <c r="J36" s="77"/>
      <c r="K36" s="21" t="s">
        <v>274</v>
      </c>
      <c r="L36" s="21"/>
      <c r="M36" s="21"/>
      <c r="N36" s="21"/>
      <c r="O36" s="21"/>
    </row>
    <row r="37" spans="2:15" ht="13.5" x14ac:dyDescent="0.2">
      <c r="B37" s="64"/>
      <c r="C37" s="64"/>
      <c r="D37" s="48" t="s">
        <v>186</v>
      </c>
      <c r="E37" s="78" t="s">
        <v>187</v>
      </c>
      <c r="F37" s="78" t="s">
        <v>188</v>
      </c>
      <c r="G37" s="78" t="s">
        <v>195</v>
      </c>
      <c r="H37" s="79">
        <v>3207981710</v>
      </c>
      <c r="I37" s="77"/>
      <c r="J37" s="77" t="s">
        <v>47</v>
      </c>
      <c r="K37" s="21" t="s">
        <v>274</v>
      </c>
      <c r="L37" s="21"/>
      <c r="M37" s="21"/>
      <c r="N37" s="21"/>
      <c r="O37" s="21"/>
    </row>
    <row r="38" spans="2:15" ht="13.5" x14ac:dyDescent="0.2">
      <c r="B38" s="64"/>
      <c r="C38" s="64"/>
      <c r="D38" s="48" t="s">
        <v>189</v>
      </c>
      <c r="E38" s="78" t="s">
        <v>193</v>
      </c>
      <c r="F38" s="78" t="s">
        <v>192</v>
      </c>
      <c r="G38" s="78" t="s">
        <v>194</v>
      </c>
      <c r="H38" s="79">
        <v>3397263887</v>
      </c>
      <c r="I38" s="77"/>
      <c r="J38" s="77" t="s">
        <v>161</v>
      </c>
      <c r="K38" s="21" t="s">
        <v>274</v>
      </c>
      <c r="L38" s="21"/>
      <c r="M38" s="21"/>
      <c r="N38" s="21"/>
      <c r="O38" s="21"/>
    </row>
    <row r="39" spans="2:15" x14ac:dyDescent="0.2">
      <c r="B39" s="64" t="s">
        <v>227</v>
      </c>
      <c r="C39" s="64"/>
      <c r="D39" s="77" t="s">
        <v>92</v>
      </c>
      <c r="E39" s="77"/>
      <c r="F39" s="77"/>
      <c r="G39" s="77"/>
      <c r="H39" s="21"/>
      <c r="I39" s="77"/>
      <c r="J39" s="77"/>
      <c r="K39" s="77"/>
      <c r="L39" s="21"/>
      <c r="M39" s="21"/>
      <c r="N39" s="21"/>
      <c r="O39" s="21"/>
    </row>
    <row r="40" spans="2:15" x14ac:dyDescent="0.2">
      <c r="B40" s="64"/>
      <c r="C40" s="64"/>
      <c r="D40" s="77"/>
      <c r="E40" s="77"/>
      <c r="F40" s="77"/>
      <c r="G40" s="77"/>
      <c r="H40" s="21"/>
      <c r="I40" s="77"/>
      <c r="J40" s="77"/>
      <c r="K40" s="77"/>
      <c r="L40" s="21"/>
      <c r="M40" s="21"/>
      <c r="N40" s="21"/>
      <c r="O40" s="21"/>
    </row>
    <row r="41" spans="2:15" x14ac:dyDescent="0.2">
      <c r="B41" s="64"/>
      <c r="C41" s="64"/>
      <c r="D41" s="77"/>
      <c r="E41" s="77"/>
      <c r="F41" s="77"/>
      <c r="G41" s="77"/>
      <c r="H41" s="21"/>
      <c r="I41" s="77"/>
      <c r="J41" s="77"/>
      <c r="K41" s="77"/>
      <c r="L41" s="21"/>
      <c r="M41" s="21"/>
      <c r="N41" s="21"/>
      <c r="O41" s="21"/>
    </row>
    <row r="42" spans="2:15" x14ac:dyDescent="0.2">
      <c r="B42" s="64"/>
      <c r="C42" s="64"/>
      <c r="D42" s="77"/>
      <c r="E42" s="77"/>
      <c r="F42" s="77"/>
      <c r="G42" s="77"/>
      <c r="H42" s="21"/>
      <c r="I42" s="77"/>
      <c r="J42" s="77"/>
      <c r="K42" s="77"/>
      <c r="L42" s="21"/>
      <c r="M42" s="21"/>
      <c r="N42" s="21"/>
      <c r="O42" s="21"/>
    </row>
    <row r="43" spans="2:15" x14ac:dyDescent="0.2">
      <c r="B43" s="64"/>
      <c r="C43" s="64"/>
      <c r="D43" s="77"/>
      <c r="E43" s="77"/>
      <c r="F43" s="77"/>
      <c r="G43" s="77"/>
      <c r="H43" s="21"/>
      <c r="I43" s="77"/>
      <c r="J43" s="77"/>
      <c r="K43" s="77"/>
      <c r="L43" s="21"/>
      <c r="M43" s="21"/>
      <c r="N43" s="21"/>
      <c r="O43" s="21"/>
    </row>
    <row r="44" spans="2:15" x14ac:dyDescent="0.2">
      <c r="B44" s="64"/>
      <c r="C44" s="64"/>
      <c r="D44" s="77"/>
      <c r="E44" s="77"/>
      <c r="F44" s="77"/>
      <c r="G44" s="77"/>
      <c r="H44" s="21"/>
      <c r="I44" s="77"/>
      <c r="J44" s="77"/>
      <c r="K44" s="77"/>
      <c r="L44" s="21"/>
      <c r="M44" s="21"/>
      <c r="N44" s="21"/>
      <c r="O44" s="21"/>
    </row>
    <row r="48" spans="2:15" x14ac:dyDescent="0.2">
      <c r="D48" t="s">
        <v>372</v>
      </c>
      <c r="E48" t="s">
        <v>373</v>
      </c>
      <c r="F48" t="s">
        <v>383</v>
      </c>
    </row>
    <row r="49" spans="5:6" x14ac:dyDescent="0.2">
      <c r="E49" t="s">
        <v>374</v>
      </c>
      <c r="F49" t="s">
        <v>382</v>
      </c>
    </row>
    <row r="50" spans="5:6" x14ac:dyDescent="0.2">
      <c r="E50" t="s">
        <v>375</v>
      </c>
      <c r="F50" t="s">
        <v>384</v>
      </c>
    </row>
    <row r="51" spans="5:6" x14ac:dyDescent="0.2">
      <c r="E51" t="s">
        <v>376</v>
      </c>
      <c r="F51" t="s">
        <v>385</v>
      </c>
    </row>
    <row r="52" spans="5:6" x14ac:dyDescent="0.2">
      <c r="E52" t="s">
        <v>377</v>
      </c>
      <c r="F52" t="s">
        <v>386</v>
      </c>
    </row>
    <row r="53" spans="5:6" x14ac:dyDescent="0.2">
      <c r="E53" t="s">
        <v>378</v>
      </c>
      <c r="F53" t="s">
        <v>387</v>
      </c>
    </row>
    <row r="54" spans="5:6" x14ac:dyDescent="0.2">
      <c r="E54" t="s">
        <v>379</v>
      </c>
      <c r="F54" t="s">
        <v>388</v>
      </c>
    </row>
    <row r="55" spans="5:6" x14ac:dyDescent="0.2">
      <c r="E55" t="s">
        <v>380</v>
      </c>
      <c r="F55" t="s">
        <v>389</v>
      </c>
    </row>
    <row r="56" spans="5:6" x14ac:dyDescent="0.2">
      <c r="E56" t="s">
        <v>381</v>
      </c>
      <c r="F56" s="133" t="s">
        <v>390</v>
      </c>
    </row>
  </sheetData>
  <phoneticPr fontId="12" type="noConversion"/>
  <pageMargins left="0" right="0" top="0" bottom="0" header="0.31496062992125984" footer="0.31496062992125984"/>
  <pageSetup paperSize="9"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workbookViewId="0">
      <selection activeCell="F23" sqref="F23"/>
    </sheetView>
  </sheetViews>
  <sheetFormatPr defaultRowHeight="12.75" x14ac:dyDescent="0.2"/>
  <cols>
    <col min="2" max="2" width="30" bestFit="1" customWidth="1"/>
    <col min="3" max="3" width="8.140625" bestFit="1" customWidth="1"/>
    <col min="4" max="4" width="8.5703125" bestFit="1" customWidth="1"/>
    <col min="5" max="5" width="15" bestFit="1" customWidth="1"/>
    <col min="6" max="6" width="12" bestFit="1" customWidth="1"/>
    <col min="7" max="7" width="10.28515625" bestFit="1" customWidth="1"/>
  </cols>
  <sheetData>
    <row r="2" spans="2:7" x14ac:dyDescent="0.2">
      <c r="B2" s="65" t="s">
        <v>55</v>
      </c>
      <c r="C2" s="65" t="s">
        <v>56</v>
      </c>
      <c r="D2" s="65" t="s">
        <v>58</v>
      </c>
      <c r="E2" s="65" t="s">
        <v>59</v>
      </c>
      <c r="F2" s="65" t="s">
        <v>60</v>
      </c>
      <c r="G2" s="65" t="s">
        <v>61</v>
      </c>
    </row>
    <row r="3" spans="2:7" x14ac:dyDescent="0.2">
      <c r="B3" s="64"/>
      <c r="C3" s="64"/>
      <c r="D3" s="64"/>
      <c r="E3" s="64"/>
      <c r="F3" s="64"/>
      <c r="G3" s="64"/>
    </row>
    <row r="4" spans="2:7" x14ac:dyDescent="0.2">
      <c r="B4" s="64" t="s">
        <v>54</v>
      </c>
      <c r="C4" s="64" t="s">
        <v>57</v>
      </c>
      <c r="D4" s="64">
        <v>19</v>
      </c>
      <c r="E4" s="64">
        <v>18</v>
      </c>
      <c r="F4" s="64">
        <v>19</v>
      </c>
      <c r="G4" s="66" t="s">
        <v>62</v>
      </c>
    </row>
    <row r="5" spans="2:7" x14ac:dyDescent="0.2">
      <c r="B5" s="64" t="s">
        <v>63</v>
      </c>
      <c r="C5" s="64" t="s">
        <v>64</v>
      </c>
      <c r="D5" s="64">
        <v>17</v>
      </c>
      <c r="E5" s="64">
        <v>18</v>
      </c>
      <c r="F5" s="64">
        <v>16</v>
      </c>
      <c r="G5" s="64" t="s">
        <v>62</v>
      </c>
    </row>
    <row r="6" spans="2:7" x14ac:dyDescent="0.2">
      <c r="B6" s="84" t="s">
        <v>228</v>
      </c>
      <c r="C6" s="64" t="s">
        <v>64</v>
      </c>
      <c r="D6" s="64">
        <v>21</v>
      </c>
      <c r="E6" s="64">
        <v>21</v>
      </c>
      <c r="F6" s="64">
        <v>21</v>
      </c>
      <c r="G6" s="64" t="s">
        <v>62</v>
      </c>
    </row>
    <row r="7" spans="2:7" x14ac:dyDescent="0.2">
      <c r="B7" s="84" t="s">
        <v>229</v>
      </c>
      <c r="C7" s="64" t="s">
        <v>64</v>
      </c>
      <c r="D7" s="64">
        <v>21</v>
      </c>
      <c r="E7" s="64">
        <v>18</v>
      </c>
      <c r="F7" s="64">
        <v>16</v>
      </c>
      <c r="G7" s="66" t="s">
        <v>62</v>
      </c>
    </row>
    <row r="8" spans="2:7" x14ac:dyDescent="0.2">
      <c r="B8" s="64" t="s">
        <v>65</v>
      </c>
      <c r="C8" s="64" t="s">
        <v>64</v>
      </c>
      <c r="D8" s="64">
        <v>21</v>
      </c>
      <c r="E8" s="64">
        <v>16</v>
      </c>
      <c r="F8" s="64">
        <v>16</v>
      </c>
      <c r="G8" s="64" t="s">
        <v>62</v>
      </c>
    </row>
    <row r="9" spans="2:7" x14ac:dyDescent="0.2">
      <c r="B9" s="84" t="s">
        <v>165</v>
      </c>
      <c r="C9" s="64" t="s">
        <v>64</v>
      </c>
      <c r="D9" s="64"/>
      <c r="E9" s="64"/>
      <c r="F9" s="64"/>
      <c r="G9" s="64" t="s">
        <v>62</v>
      </c>
    </row>
    <row r="10" spans="2:7" x14ac:dyDescent="0.2">
      <c r="B10" s="64" t="s">
        <v>66</v>
      </c>
      <c r="C10" s="64" t="s">
        <v>57</v>
      </c>
      <c r="D10" s="64">
        <v>21</v>
      </c>
      <c r="E10" s="64">
        <v>21</v>
      </c>
      <c r="F10" s="64">
        <v>21</v>
      </c>
      <c r="G10" s="64" t="s">
        <v>62</v>
      </c>
    </row>
    <row r="16" spans="2:7" x14ac:dyDescent="0.2">
      <c r="D16" s="92"/>
      <c r="E16" s="92"/>
      <c r="F16" s="92"/>
      <c r="G16" s="92"/>
    </row>
    <row r="24" spans="4:7" x14ac:dyDescent="0.2">
      <c r="D24" s="92"/>
      <c r="E24" s="92"/>
      <c r="F24" s="92"/>
      <c r="G24" s="92"/>
    </row>
  </sheetData>
  <phoneticPr fontId="12"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D1:L58"/>
  <sheetViews>
    <sheetView topLeftCell="A73" workbookViewId="0">
      <selection activeCell="K15" sqref="K15"/>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32" t="s">
        <v>137</v>
      </c>
      <c r="E2" s="233"/>
      <c r="F2" s="234"/>
    </row>
    <row r="4" spans="4:12" ht="14.25" customHeight="1"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2" ht="13.5" x14ac:dyDescent="0.2">
      <c r="J33" s="48"/>
      <c r="K33" s="46" t="s">
        <v>1</v>
      </c>
      <c r="L33" s="77"/>
    </row>
    <row r="34" spans="10:12" x14ac:dyDescent="0.2">
      <c r="J34" s="235"/>
      <c r="K34" s="236"/>
      <c r="L34" s="237"/>
    </row>
    <row r="35" spans="10:12" x14ac:dyDescent="0.2">
      <c r="J35" s="238"/>
      <c r="K35" s="239"/>
      <c r="L35" s="240"/>
    </row>
    <row r="36" spans="10:12" x14ac:dyDescent="0.2">
      <c r="J36" s="238"/>
      <c r="K36" s="239"/>
      <c r="L36" s="240"/>
    </row>
    <row r="37" spans="10:12" x14ac:dyDescent="0.2">
      <c r="J37" s="238"/>
      <c r="K37" s="239"/>
      <c r="L37" s="240"/>
    </row>
    <row r="38" spans="10:12" x14ac:dyDescent="0.2">
      <c r="J38" s="238"/>
      <c r="K38" s="239"/>
      <c r="L38" s="240"/>
    </row>
    <row r="39" spans="10:12" x14ac:dyDescent="0.2">
      <c r="J39" s="238"/>
      <c r="K39" s="239"/>
      <c r="L39" s="240"/>
    </row>
    <row r="40" spans="10:12" x14ac:dyDescent="0.2">
      <c r="J40" s="238"/>
      <c r="K40" s="239"/>
      <c r="L40" s="240"/>
    </row>
    <row r="41" spans="10:12" x14ac:dyDescent="0.2">
      <c r="J41" s="238"/>
      <c r="K41" s="239"/>
      <c r="L41" s="240"/>
    </row>
    <row r="42" spans="10:12" x14ac:dyDescent="0.2">
      <c r="J42" s="238"/>
      <c r="K42" s="239"/>
      <c r="L42" s="240"/>
    </row>
    <row r="43" spans="10:12" x14ac:dyDescent="0.2">
      <c r="J43" s="238"/>
      <c r="K43" s="239"/>
      <c r="L43" s="240"/>
    </row>
    <row r="44" spans="10:12" x14ac:dyDescent="0.2">
      <c r="J44" s="238"/>
      <c r="K44" s="239"/>
      <c r="L44" s="240"/>
    </row>
    <row r="45" spans="10:12" x14ac:dyDescent="0.2">
      <c r="J45" s="238"/>
      <c r="K45" s="239"/>
      <c r="L45" s="240"/>
    </row>
    <row r="46" spans="10:12" x14ac:dyDescent="0.2">
      <c r="J46" s="241"/>
      <c r="K46" s="242"/>
      <c r="L46" s="243"/>
    </row>
    <row r="47" spans="10:12" x14ac:dyDescent="0.2">
      <c r="J47" s="235"/>
      <c r="K47" s="236"/>
      <c r="L47" s="237"/>
    </row>
    <row r="48" spans="10:12"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D1:L58"/>
  <sheetViews>
    <sheetView zoomScaleNormal="100" workbookViewId="0">
      <selection activeCell="H2" sqref="H2"/>
    </sheetView>
  </sheetViews>
  <sheetFormatPr defaultColWidth="11.42578125" defaultRowHeight="12.75" x14ac:dyDescent="0.2"/>
  <cols>
    <col min="11" max="11" width="16.42578125" bestFit="1" customWidth="1"/>
    <col min="12" max="12" width="43.42578125" customWidth="1"/>
  </cols>
  <sheetData>
    <row r="1" spans="4:12" ht="13.5" thickBot="1" x14ac:dyDescent="0.25"/>
    <row r="2" spans="4:12" ht="13.5" thickBot="1" x14ac:dyDescent="0.25">
      <c r="D2" s="232" t="s">
        <v>305</v>
      </c>
      <c r="E2" s="233"/>
      <c r="F2" s="234"/>
    </row>
    <row r="4" spans="4:12" ht="14.25" customHeight="1"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2.75" customHeight="1"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2" ht="13.5" x14ac:dyDescent="0.2">
      <c r="J33" s="48"/>
      <c r="K33" s="46" t="s">
        <v>1</v>
      </c>
      <c r="L33" s="77"/>
    </row>
    <row r="34" spans="10:12" x14ac:dyDescent="0.2">
      <c r="J34" s="235"/>
      <c r="K34" s="236"/>
      <c r="L34" s="237"/>
    </row>
    <row r="35" spans="10:12" x14ac:dyDescent="0.2">
      <c r="J35" s="238"/>
      <c r="K35" s="239"/>
      <c r="L35" s="240"/>
    </row>
    <row r="36" spans="10:12" ht="12.75" customHeight="1" x14ac:dyDescent="0.2">
      <c r="J36" s="238"/>
      <c r="K36" s="239"/>
      <c r="L36" s="240"/>
    </row>
    <row r="37" spans="10:12" x14ac:dyDescent="0.2">
      <c r="J37" s="238"/>
      <c r="K37" s="239"/>
      <c r="L37" s="240"/>
    </row>
    <row r="38" spans="10:12" x14ac:dyDescent="0.2">
      <c r="J38" s="238"/>
      <c r="K38" s="239"/>
      <c r="L38" s="240"/>
    </row>
    <row r="39" spans="10:12" x14ac:dyDescent="0.2">
      <c r="J39" s="238"/>
      <c r="K39" s="239"/>
      <c r="L39" s="240"/>
    </row>
    <row r="40" spans="10:12" x14ac:dyDescent="0.2">
      <c r="J40" s="238"/>
      <c r="K40" s="239"/>
      <c r="L40" s="240"/>
    </row>
    <row r="41" spans="10:12" x14ac:dyDescent="0.2">
      <c r="J41" s="238"/>
      <c r="K41" s="239"/>
      <c r="L41" s="240"/>
    </row>
    <row r="42" spans="10:12" x14ac:dyDescent="0.2">
      <c r="J42" s="238"/>
      <c r="K42" s="239"/>
      <c r="L42" s="240"/>
    </row>
    <row r="43" spans="10:12" x14ac:dyDescent="0.2">
      <c r="J43" s="238"/>
      <c r="K43" s="239"/>
      <c r="L43" s="240"/>
    </row>
    <row r="44" spans="10:12" x14ac:dyDescent="0.2">
      <c r="J44" s="238"/>
      <c r="K44" s="239"/>
      <c r="L44" s="240"/>
    </row>
    <row r="45" spans="10:12" x14ac:dyDescent="0.2">
      <c r="J45" s="238"/>
      <c r="K45" s="239"/>
      <c r="L45" s="240"/>
    </row>
    <row r="46" spans="10:12" x14ac:dyDescent="0.2">
      <c r="J46" s="241"/>
      <c r="K46" s="242"/>
      <c r="L46" s="243"/>
    </row>
    <row r="47" spans="10:12" x14ac:dyDescent="0.2">
      <c r="J47" s="235"/>
      <c r="K47" s="236"/>
      <c r="L47" s="237"/>
    </row>
    <row r="48" spans="10:12"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honeticPr fontId="12" type="noConversion"/>
  <pageMargins left="0.23622047244094491" right="0.23622047244094491" top="0.74803149606299213" bottom="0.74803149606299213" header="0.31496062992125984" footer="0.31496062992125984"/>
  <pageSetup paperSize="9" scale="75" orientation="portrait" r:id="rId1"/>
  <colBreaks count="1" manualBreakCount="1">
    <brk id="9" max="97"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8"/>
  <sheetViews>
    <sheetView topLeftCell="A65" zoomScaleNormal="100" workbookViewId="0">
      <selection activeCell="L11" sqref="L11"/>
    </sheetView>
  </sheetViews>
  <sheetFormatPr defaultRowHeight="12.75" x14ac:dyDescent="0.2"/>
  <cols>
    <col min="1" max="1" width="8.28515625" customWidth="1"/>
    <col min="10" max="10" width="11.42578125"/>
    <col min="11" max="11" width="16.42578125" bestFit="1" customWidth="1"/>
    <col min="12" max="12" width="43.42578125" customWidth="1"/>
  </cols>
  <sheetData>
    <row r="1" spans="4:12" ht="13.5" thickBot="1" x14ac:dyDescent="0.25"/>
    <row r="2" spans="4:12" ht="13.5" thickBot="1" x14ac:dyDescent="0.25">
      <c r="D2" s="244" t="s">
        <v>232</v>
      </c>
      <c r="E2" s="245"/>
      <c r="F2" s="246"/>
    </row>
    <row r="4" spans="4:12" ht="13.5" x14ac:dyDescent="0.2">
      <c r="J4" s="48"/>
      <c r="K4" s="46" t="s">
        <v>24</v>
      </c>
      <c r="L4" s="77"/>
    </row>
    <row r="5" spans="4:12" ht="13.5" x14ac:dyDescent="0.2">
      <c r="J5" s="48"/>
      <c r="K5" s="46"/>
      <c r="L5" s="77"/>
    </row>
    <row r="6" spans="4:12" ht="13.5" x14ac:dyDescent="0.2">
      <c r="J6" s="48"/>
      <c r="K6" s="59"/>
      <c r="L6" s="77"/>
    </row>
    <row r="7" spans="4:12" ht="13.5" x14ac:dyDescent="0.2">
      <c r="J7" s="48"/>
      <c r="K7" s="46" t="s">
        <v>21</v>
      </c>
      <c r="L7" s="77"/>
    </row>
    <row r="8" spans="4:12" ht="13.5" x14ac:dyDescent="0.2">
      <c r="J8" s="48"/>
      <c r="K8" s="46" t="s">
        <v>41</v>
      </c>
      <c r="L8" s="77"/>
    </row>
    <row r="9" spans="4:12" ht="13.5" x14ac:dyDescent="0.2">
      <c r="J9" s="48"/>
      <c r="K9" s="46" t="s">
        <v>252</v>
      </c>
      <c r="L9" s="77"/>
    </row>
    <row r="10" spans="4:12" ht="13.5" x14ac:dyDescent="0.2">
      <c r="J10" s="48"/>
      <c r="K10" s="46" t="s">
        <v>245</v>
      </c>
      <c r="L10" s="77"/>
    </row>
    <row r="11" spans="4:12" ht="13.5" x14ac:dyDescent="0.2">
      <c r="J11" s="48"/>
      <c r="K11" s="46" t="s">
        <v>45</v>
      </c>
      <c r="L11" s="77"/>
    </row>
    <row r="12" spans="4:12" ht="13.5" x14ac:dyDescent="0.2">
      <c r="J12" s="48"/>
      <c r="K12" s="46" t="s">
        <v>127</v>
      </c>
      <c r="L12" s="77"/>
    </row>
    <row r="13" spans="4:12" ht="13.5" x14ac:dyDescent="0.2">
      <c r="J13" s="48"/>
      <c r="K13" s="46" t="s">
        <v>247</v>
      </c>
      <c r="L13" s="77"/>
    </row>
    <row r="14" spans="4:12" ht="13.5" x14ac:dyDescent="0.2">
      <c r="J14" s="48"/>
      <c r="K14" s="46" t="s">
        <v>78</v>
      </c>
      <c r="L14" s="77"/>
    </row>
    <row r="15" spans="4:12" ht="13.5" x14ac:dyDescent="0.2">
      <c r="J15" s="48"/>
      <c r="K15" s="46"/>
      <c r="L15" s="77"/>
    </row>
    <row r="16" spans="4:12" ht="13.5" x14ac:dyDescent="0.2">
      <c r="J16" s="48"/>
      <c r="K16" s="46" t="s">
        <v>222</v>
      </c>
      <c r="L16" s="77"/>
    </row>
    <row r="17" spans="10:12" ht="13.5" x14ac:dyDescent="0.2">
      <c r="J17" s="48"/>
      <c r="K17" s="46" t="s">
        <v>79</v>
      </c>
      <c r="L17" s="77"/>
    </row>
    <row r="18" spans="10:12" ht="13.5" x14ac:dyDescent="0.2">
      <c r="J18" s="48"/>
      <c r="K18" s="46" t="s">
        <v>43</v>
      </c>
      <c r="L18" s="77"/>
    </row>
    <row r="19" spans="10:12" ht="13.5" x14ac:dyDescent="0.2">
      <c r="J19" s="48"/>
      <c r="K19" s="46" t="s">
        <v>177</v>
      </c>
      <c r="L19" s="77"/>
    </row>
    <row r="20" spans="10:12" ht="13.5" x14ac:dyDescent="0.2">
      <c r="J20" s="48"/>
      <c r="K20" s="46" t="s">
        <v>53</v>
      </c>
      <c r="L20" s="77"/>
    </row>
    <row r="21" spans="10:12" ht="13.5" x14ac:dyDescent="0.2">
      <c r="J21" s="48"/>
      <c r="K21" s="46" t="s">
        <v>254</v>
      </c>
      <c r="L21" s="77"/>
    </row>
    <row r="22" spans="10:12" ht="13.5" x14ac:dyDescent="0.2">
      <c r="J22" s="48"/>
      <c r="K22" s="46" t="s">
        <v>44</v>
      </c>
      <c r="L22" s="77"/>
    </row>
    <row r="23" spans="10:12" ht="13.5" x14ac:dyDescent="0.2">
      <c r="J23" s="48"/>
      <c r="K23" s="46" t="s">
        <v>23</v>
      </c>
      <c r="L23" s="77"/>
    </row>
    <row r="24" spans="10:12" ht="13.5" x14ac:dyDescent="0.2">
      <c r="J24" s="48"/>
      <c r="K24" s="46" t="s">
        <v>249</v>
      </c>
      <c r="L24" s="77"/>
    </row>
    <row r="25" spans="10:12" ht="13.5" x14ac:dyDescent="0.2">
      <c r="J25" s="48"/>
      <c r="K25" s="46" t="s">
        <v>162</v>
      </c>
      <c r="L25" s="77"/>
    </row>
    <row r="26" spans="10:12" ht="13.5" x14ac:dyDescent="0.2">
      <c r="J26" s="48"/>
      <c r="K26" s="46" t="s">
        <v>230</v>
      </c>
      <c r="L26" s="77"/>
    </row>
    <row r="27" spans="10:12" ht="13.5" x14ac:dyDescent="0.2">
      <c r="J27" s="48"/>
      <c r="K27" s="46" t="s">
        <v>80</v>
      </c>
      <c r="L27" s="77"/>
    </row>
    <row r="28" spans="10:12" ht="13.5" x14ac:dyDescent="0.2">
      <c r="J28" s="48"/>
      <c r="K28" s="46"/>
      <c r="L28" s="77"/>
    </row>
    <row r="29" spans="10:12" ht="13.5" x14ac:dyDescent="0.2">
      <c r="J29" s="48"/>
      <c r="K29" s="46" t="s">
        <v>42</v>
      </c>
      <c r="L29" s="77"/>
    </row>
    <row r="30" spans="10:12" ht="13.5" x14ac:dyDescent="0.2">
      <c r="J30" s="48"/>
      <c r="K30" s="46" t="s">
        <v>155</v>
      </c>
      <c r="L30" s="77"/>
    </row>
    <row r="31" spans="10:12" ht="13.5" x14ac:dyDescent="0.2">
      <c r="J31" s="48"/>
      <c r="K31" s="46" t="s">
        <v>259</v>
      </c>
      <c r="L31" s="77"/>
    </row>
    <row r="32" spans="10:12" ht="13.5" x14ac:dyDescent="0.2">
      <c r="J32" s="48"/>
      <c r="K32" s="46" t="s">
        <v>180</v>
      </c>
      <c r="L32" s="77"/>
    </row>
    <row r="33" spans="10:12" ht="13.5" x14ac:dyDescent="0.2">
      <c r="J33" s="48"/>
      <c r="K33" s="46" t="s">
        <v>1</v>
      </c>
      <c r="L33" s="77"/>
    </row>
    <row r="34" spans="10:12" x14ac:dyDescent="0.2">
      <c r="J34" s="235"/>
      <c r="K34" s="236"/>
      <c r="L34" s="237"/>
    </row>
    <row r="35" spans="10:12" x14ac:dyDescent="0.2">
      <c r="J35" s="238"/>
      <c r="K35" s="239"/>
      <c r="L35" s="240"/>
    </row>
    <row r="36" spans="10:12" x14ac:dyDescent="0.2">
      <c r="J36" s="238"/>
      <c r="K36" s="239"/>
      <c r="L36" s="240"/>
    </row>
    <row r="37" spans="10:12" x14ac:dyDescent="0.2">
      <c r="J37" s="238"/>
      <c r="K37" s="239"/>
      <c r="L37" s="240"/>
    </row>
    <row r="38" spans="10:12" x14ac:dyDescent="0.2">
      <c r="J38" s="238"/>
      <c r="K38" s="239"/>
      <c r="L38" s="240"/>
    </row>
    <row r="39" spans="10:12" x14ac:dyDescent="0.2">
      <c r="J39" s="238"/>
      <c r="K39" s="239"/>
      <c r="L39" s="240"/>
    </row>
    <row r="40" spans="10:12" x14ac:dyDescent="0.2">
      <c r="J40" s="238"/>
      <c r="K40" s="239"/>
      <c r="L40" s="240"/>
    </row>
    <row r="41" spans="10:12" x14ac:dyDescent="0.2">
      <c r="J41" s="238"/>
      <c r="K41" s="239"/>
      <c r="L41" s="240"/>
    </row>
    <row r="42" spans="10:12" x14ac:dyDescent="0.2">
      <c r="J42" s="238"/>
      <c r="K42" s="239"/>
      <c r="L42" s="240"/>
    </row>
    <row r="43" spans="10:12" x14ac:dyDescent="0.2">
      <c r="J43" s="238"/>
      <c r="K43" s="239"/>
      <c r="L43" s="240"/>
    </row>
    <row r="44" spans="10:12" x14ac:dyDescent="0.2">
      <c r="J44" s="238"/>
      <c r="K44" s="239"/>
      <c r="L44" s="240"/>
    </row>
    <row r="45" spans="10:12" x14ac:dyDescent="0.2">
      <c r="J45" s="238"/>
      <c r="K45" s="239"/>
      <c r="L45" s="240"/>
    </row>
    <row r="46" spans="10:12" x14ac:dyDescent="0.2">
      <c r="J46" s="241"/>
      <c r="K46" s="242"/>
      <c r="L46" s="243"/>
    </row>
    <row r="47" spans="10:12" x14ac:dyDescent="0.2">
      <c r="J47" s="235"/>
      <c r="K47" s="236"/>
      <c r="L47" s="237"/>
    </row>
    <row r="48" spans="10:12" x14ac:dyDescent="0.2">
      <c r="J48" s="238"/>
      <c r="K48" s="239"/>
      <c r="L48" s="240"/>
    </row>
    <row r="49" spans="10:12" x14ac:dyDescent="0.2">
      <c r="J49" s="238"/>
      <c r="K49" s="239"/>
      <c r="L49" s="240"/>
    </row>
    <row r="50" spans="10:12" x14ac:dyDescent="0.2">
      <c r="J50" s="238"/>
      <c r="K50" s="239"/>
      <c r="L50" s="240"/>
    </row>
    <row r="51" spans="10:12" x14ac:dyDescent="0.2">
      <c r="J51" s="238"/>
      <c r="K51" s="239"/>
      <c r="L51" s="240"/>
    </row>
    <row r="52" spans="10:12" x14ac:dyDescent="0.2">
      <c r="J52" s="238"/>
      <c r="K52" s="239"/>
      <c r="L52" s="240"/>
    </row>
    <row r="53" spans="10:12" x14ac:dyDescent="0.2">
      <c r="J53" s="238"/>
      <c r="K53" s="239"/>
      <c r="L53" s="240"/>
    </row>
    <row r="54" spans="10:12" x14ac:dyDescent="0.2">
      <c r="J54" s="238"/>
      <c r="K54" s="239"/>
      <c r="L54" s="240"/>
    </row>
    <row r="55" spans="10:12" x14ac:dyDescent="0.2">
      <c r="J55" s="238"/>
      <c r="K55" s="239"/>
      <c r="L55" s="240"/>
    </row>
    <row r="56" spans="10:12" x14ac:dyDescent="0.2">
      <c r="J56" s="238"/>
      <c r="K56" s="239"/>
      <c r="L56" s="240"/>
    </row>
    <row r="57" spans="10:12" x14ac:dyDescent="0.2">
      <c r="J57" s="238"/>
      <c r="K57" s="239"/>
      <c r="L57" s="240"/>
    </row>
    <row r="58" spans="10:12" x14ac:dyDescent="0.2">
      <c r="J58" s="241"/>
      <c r="K58" s="242"/>
      <c r="L58" s="243"/>
    </row>
  </sheetData>
  <mergeCells count="3">
    <mergeCell ref="D2:F2"/>
    <mergeCell ref="J34:L46"/>
    <mergeCell ref="J47:L5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38</vt:i4>
      </vt:variant>
      <vt:variant>
        <vt:lpstr>Intervalli denominati</vt:lpstr>
      </vt:variant>
      <vt:variant>
        <vt:i4>11</vt:i4>
      </vt:variant>
    </vt:vector>
  </HeadingPairs>
  <TitlesOfParts>
    <vt:vector size="49" baseType="lpstr">
      <vt:lpstr>PRESENZE ALLENAMENTI</vt:lpstr>
      <vt:lpstr>PRESENZE COMPETIZIONI</vt:lpstr>
      <vt:lpstr>Statistica</vt:lpstr>
      <vt:lpstr>CONTABILITA</vt:lpstr>
      <vt:lpstr>DATI 2015</vt:lpstr>
      <vt:lpstr>MAGLIE</vt:lpstr>
      <vt:lpstr>PRE GARA OPPSEN amichevole</vt:lpstr>
      <vt:lpstr>PRE GARA DELTA amichevole</vt:lpstr>
      <vt:lpstr>PRE-GARA REAL PRATISSOLO</vt:lpstr>
      <vt:lpstr>PRE-GARA BAISO</vt:lpstr>
      <vt:lpstr>PRE- GARA OLIMPIA</vt:lpstr>
      <vt:lpstr>PRE-GARA JANO</vt:lpstr>
      <vt:lpstr>PRE-GARA CASINA</vt:lpstr>
      <vt:lpstr>PRE-GARA SAN CASSIANO</vt:lpstr>
      <vt:lpstr>PRE-GARA_DINAZZANO</vt:lpstr>
      <vt:lpstr>PRE GARA ARCETO</vt:lpstr>
      <vt:lpstr>PRE_GARA AMICHEVOLE MOSAICO</vt:lpstr>
      <vt:lpstr>PRE-GARA BASILICANOVA</vt:lpstr>
      <vt:lpstr>PRE-GARA BOIARDO </vt:lpstr>
      <vt:lpstr>PRE-GARA KOKONUTS</vt:lpstr>
      <vt:lpstr>PRE-GARA REALPRATISSOLO</vt:lpstr>
      <vt:lpstr>PRE-GARA OLIMPIA</vt:lpstr>
      <vt:lpstr>PREGARA ARCETO</vt:lpstr>
      <vt:lpstr>PREGARA PILASTRO</vt:lpstr>
      <vt:lpstr>PREGARA VEZZANO </vt:lpstr>
      <vt:lpstr>PREGARA CASINA</vt:lpstr>
      <vt:lpstr>PREGARA BOIARDO  </vt:lpstr>
      <vt:lpstr>PREGARA SANCASSIANO</vt:lpstr>
      <vt:lpstr>PREGARA BAISO</vt:lpstr>
      <vt:lpstr>PREGARA BORETTO</vt:lpstr>
      <vt:lpstr>PREGARA_KOKONUTS</vt:lpstr>
      <vt:lpstr>PREGARA SEMIFINALE COPPA CSI</vt:lpstr>
      <vt:lpstr>PREGARA SEMIFINALE_REGIONALE</vt:lpstr>
      <vt:lpstr>PREGARA FINALE COPPA CSI</vt:lpstr>
      <vt:lpstr>PREGARA FINALE REGIONALE</vt:lpstr>
      <vt:lpstr>PREGARA QUARTI</vt:lpstr>
      <vt:lpstr>PREGARA SEMIFINALE</vt:lpstr>
      <vt:lpstr>PREGARA FINALE</vt:lpstr>
      <vt:lpstr>'PRE GARA DELTA amichevole'!Area_stampa</vt:lpstr>
      <vt:lpstr>'PRE-GARA BASILICANOVA'!Area_stampa</vt:lpstr>
      <vt:lpstr>'PREGARA BORETTO'!Area_stampa</vt:lpstr>
      <vt:lpstr>'PRE-GARA KOKONUTS'!Area_stampa</vt:lpstr>
      <vt:lpstr>'PREGARA SEMIFINALE'!Area_stampa</vt:lpstr>
      <vt:lpstr>'PREGARA SEMIFINALE COPPA CSI'!Area_stampa</vt:lpstr>
      <vt:lpstr>PREGARA_KOKONUTS!Area_stampa</vt:lpstr>
      <vt:lpstr>'PRESENZE ALLENAMENTI'!Area_stampa</vt:lpstr>
      <vt:lpstr>'PRESENZE COMPETIZIONI'!Area_stampa</vt:lpstr>
      <vt:lpstr>'PRESENZE ALLENAMENTI'!Titoli_stampa</vt:lpstr>
      <vt:lpstr>'PRESENZE COMPETIZIONI'!Titoli_stampa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valerio basenghi</dc:creator>
  <cp:lastModifiedBy>Alberto Riva</cp:lastModifiedBy>
  <cp:lastPrinted>2017-06-16T07:41:29Z</cp:lastPrinted>
  <dcterms:created xsi:type="dcterms:W3CDTF">2002-05-12T16:12:03Z</dcterms:created>
  <dcterms:modified xsi:type="dcterms:W3CDTF">2017-10-18T13:44:21Z</dcterms:modified>
</cp:coreProperties>
</file>